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4000" windowHeight="10920"/>
  </bookViews>
  <sheets>
    <sheet name="2.4.SEG_2025_3T_DECONOMICO" sheetId="1" r:id="rId1"/>
    <sheet name="Hoja3" sheetId="2" state="hidden" r:id="rId2"/>
    <sheet name="Hoja2" sheetId="3" state="hidden" r:id="rId3"/>
    <sheet name="Hoja1" sheetId="4" state="hidden" r:id="rId4"/>
  </sheets>
  <definedNames>
    <definedName name="_xlnm._FilterDatabase" localSheetId="0" hidden="1">'2.4.SEG_2025_3T_DECONOMICO'!$A$13:$AG$79</definedName>
    <definedName name="_xlnm._FilterDatabase" localSheetId="3" hidden="1">Hoja1!$A$1</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J68" i="1" l="1"/>
  <c r="J60" i="1"/>
  <c r="J52" i="1"/>
  <c r="J51" i="1"/>
  <c r="J49" i="1"/>
  <c r="J47" i="1"/>
  <c r="J14" i="1"/>
  <c r="AE68" i="1" l="1"/>
  <c r="AE14" i="1"/>
  <c r="AE33" i="1"/>
  <c r="AE30" i="1" l="1"/>
  <c r="AD76" i="1" l="1"/>
  <c r="AC76" i="1"/>
  <c r="AB76" i="1"/>
  <c r="Y75" i="1"/>
  <c r="P75" i="1"/>
  <c r="K75" i="1"/>
  <c r="Y74" i="1"/>
  <c r="Y73" i="1"/>
  <c r="Y72" i="1"/>
  <c r="Y71" i="1"/>
  <c r="Y70" i="1"/>
  <c r="Y69" i="1"/>
  <c r="Y68" i="1"/>
  <c r="P68" i="1"/>
  <c r="K68" i="1"/>
  <c r="Y67" i="1"/>
  <c r="P67" i="1"/>
  <c r="K67" i="1"/>
  <c r="Y66" i="1"/>
  <c r="P66" i="1"/>
  <c r="K66" i="1"/>
  <c r="Y65" i="1"/>
  <c r="Y64" i="1"/>
  <c r="Y63" i="1"/>
  <c r="P63" i="1"/>
  <c r="K63" i="1"/>
  <c r="Y62" i="1"/>
  <c r="Y61" i="1"/>
  <c r="Y60" i="1"/>
  <c r="P60" i="1"/>
  <c r="K60" i="1"/>
  <c r="Y59" i="1"/>
  <c r="Y58" i="1"/>
  <c r="Y57" i="1"/>
  <c r="Y56" i="1"/>
  <c r="Y55" i="1"/>
  <c r="Y54" i="1"/>
  <c r="Y53" i="1"/>
  <c r="Y52" i="1"/>
  <c r="P52" i="1"/>
  <c r="K52" i="1"/>
  <c r="Y51" i="1"/>
  <c r="P51" i="1"/>
  <c r="K51" i="1"/>
  <c r="Y50" i="1"/>
  <c r="P50" i="1"/>
  <c r="K50" i="1"/>
  <c r="Y49" i="1"/>
  <c r="P49" i="1"/>
  <c r="K49" i="1"/>
  <c r="Y48" i="1"/>
  <c r="P48" i="1"/>
  <c r="K48" i="1"/>
  <c r="Y47" i="1"/>
  <c r="P47" i="1"/>
  <c r="K47" i="1"/>
  <c r="Y46" i="1"/>
  <c r="Y45" i="1"/>
  <c r="Y44" i="1"/>
  <c r="Y43" i="1"/>
  <c r="Y42" i="1"/>
  <c r="Y41" i="1"/>
  <c r="Y40" i="1"/>
  <c r="Y39" i="1"/>
  <c r="Y38" i="1"/>
  <c r="Y37" i="1"/>
  <c r="Y36" i="1"/>
  <c r="Y35" i="1"/>
  <c r="Y34" i="1"/>
  <c r="Y33" i="1"/>
  <c r="P33" i="1"/>
  <c r="K33" i="1"/>
  <c r="Y32" i="1"/>
  <c r="Y31" i="1"/>
  <c r="Y30" i="1"/>
  <c r="P30" i="1"/>
  <c r="K30" i="1"/>
  <c r="Y29" i="1"/>
  <c r="Y28" i="1"/>
  <c r="Y27" i="1"/>
  <c r="Y26" i="1"/>
  <c r="Y25" i="1"/>
  <c r="Y24" i="1"/>
  <c r="Y23" i="1"/>
  <c r="Y22" i="1"/>
  <c r="Y21" i="1"/>
  <c r="Y20" i="1"/>
  <c r="Y19" i="1"/>
  <c r="Y18" i="1"/>
  <c r="Y17" i="1"/>
  <c r="Y16" i="1"/>
  <c r="Y15" i="1"/>
  <c r="Y14" i="1"/>
  <c r="P14" i="1"/>
  <c r="AE76" i="1" l="1"/>
</calcChain>
</file>

<file path=xl/sharedStrings.xml><?xml version="1.0" encoding="utf-8"?>
<sst xmlns="http://schemas.openxmlformats.org/spreadsheetml/2006/main" count="491" uniqueCount="352">
  <si>
    <t xml:space="preserve">SEGUIMIENTO PLAN DE DESARROLLO Y PLAN DE ACCIÓN           
Departamento Administrativo de Planeación 
Proceso 2. Direccionamiento Estratégico    </t>
  </si>
  <si>
    <t>Código: R-DP-PDE-101</t>
  </si>
  <si>
    <t>Fecha: 10/09/2025</t>
  </si>
  <si>
    <t>Versión: 001</t>
  </si>
  <si>
    <t>Página : 1 de 1</t>
  </si>
  <si>
    <t xml:space="preserve">Unidad Ejecutora: </t>
  </si>
  <si>
    <t>Periodo de corte: 1 de Enero al 30 de Septiembre 2025</t>
  </si>
  <si>
    <t>SECRETARÍA O ENTIDAD RESPONSABLE: 2.4.SECRETARÍA DE DESARROLLO ECONÓMICO</t>
  </si>
  <si>
    <t>VIGENCIA AÑO: 2025</t>
  </si>
  <si>
    <t>SEGUIMIENTO PLAN  DE ACCIÓN</t>
  </si>
  <si>
    <t>MATRIZ PLAN DE DESARROLLO 2024-2027 "ARMENIA CON MAS OPORTUNIDADES"</t>
  </si>
  <si>
    <t>Valor de la meta del indicador de producto a la fecha de corte</t>
  </si>
  <si>
    <t>2025 - 03</t>
  </si>
  <si>
    <t xml:space="preserve">Observaciones a la fecha del corte </t>
  </si>
  <si>
    <t>2025 - 04</t>
  </si>
  <si>
    <t>PROYECTOS</t>
  </si>
  <si>
    <t>ACCIONES/ACTIVIDADES  DE  GESTIÓN Y ADMINISTRATIVAS</t>
  </si>
  <si>
    <t>EFICIENCIA LOGRO Y/O ALCANCE DE LA META</t>
  </si>
  <si>
    <t>OBSERVACION</t>
  </si>
  <si>
    <t>RESPONSABILIDAD</t>
  </si>
  <si>
    <t>LÍNEA ESTRATÉGICA</t>
  </si>
  <si>
    <t>SECTOR</t>
  </si>
  <si>
    <t>ODS ASOCIADOS</t>
  </si>
  <si>
    <t>INDICADOR DE RESULTADO</t>
  </si>
  <si>
    <t>PROGRAMA PRESUPUESTAL</t>
  </si>
  <si>
    <t>PRODUCTO</t>
  </si>
  <si>
    <t>INDICADOR DE PRODUCTO</t>
  </si>
  <si>
    <t>JULIO 01 A SEPTIEMBRE 30</t>
  </si>
  <si>
    <t>OCTUBRE 01 A DICIEMBRE 31</t>
  </si>
  <si>
    <t xml:space="preserve">INDICADOR </t>
  </si>
  <si>
    <t>TIPO DE META (INCREMENTO MANTENIMIENTO)</t>
  </si>
  <si>
    <t>META DE CUATRIENIO</t>
  </si>
  <si>
    <t>BAJO</t>
  </si>
  <si>
    <t>MEDIO</t>
  </si>
  <si>
    <t>ALTO</t>
  </si>
  <si>
    <t>Código BPPIM</t>
  </si>
  <si>
    <t>Nombre del Proyecto</t>
  </si>
  <si>
    <t xml:space="preserve">INDICADOR / ACCIONES / 
ACTIVIDADES </t>
  </si>
  <si>
    <t>Valor de la meta de las Acciones/Actividades del proyecto programada para la vigencia actual</t>
  </si>
  <si>
    <t>Valor de la meta del indicador de producto del proyecto a la fecha de corte</t>
  </si>
  <si>
    <t>% avance de la meta del indicador del proyecto a la fecha de corte</t>
  </si>
  <si>
    <t>Rubro Presupuestal</t>
  </si>
  <si>
    <t>Fuente</t>
  </si>
  <si>
    <t>Recursos asignados, en pesos en el momento presupuestal (Apropiación Definitiva)</t>
  </si>
  <si>
    <t xml:space="preserve">Recursos ejecutados en pesos en el momento presupuestal ( Registro Presupuestal)  </t>
  </si>
  <si>
    <t xml:space="preserve">Recursos ejecutados en pesos en el momento presupuestal ( Pagos Acumulados) </t>
  </si>
  <si>
    <t>% ejecución presupuestal a la fecha de corte</t>
  </si>
  <si>
    <t>Observaciones a la fecha del corte por actividad o total del proyecto</t>
  </si>
  <si>
    <t>Responsable</t>
  </si>
  <si>
    <t>0% - 24%</t>
  </si>
  <si>
    <t>25% - 35%</t>
  </si>
  <si>
    <t>36% - 100%</t>
  </si>
  <si>
    <t>0% - 30%</t>
  </si>
  <si>
    <t>31% - 39%</t>
  </si>
  <si>
    <t>40% - 100%</t>
  </si>
  <si>
    <t>ARMENIA COMPETITIVA</t>
  </si>
  <si>
    <t>Agricultura Y Desarrollo Rural</t>
  </si>
  <si>
    <t>2.a</t>
  </si>
  <si>
    <t>Pobreza - Incidencia de la pobreza monetaria - Actualización metodológica</t>
  </si>
  <si>
    <t>Ciencia, tecnología e innovación agropecuaria</t>
  </si>
  <si>
    <t>Servicio de extensión agropecuaria</t>
  </si>
  <si>
    <t>Productores atendidos con servicio de extensión agropecuaria</t>
  </si>
  <si>
    <t>MANTENIMIENTO</t>
  </si>
  <si>
    <t xml:space="preserve">Ciencia, tecnología e innovación agropecuaria para un campo con más Oportunidades </t>
  </si>
  <si>
    <t>Fortalecimiento, acompañamiento y mantenimiento a los productores de la línea productiva de hortalizas</t>
  </si>
  <si>
    <t xml:space="preserve">111001 - 2.3.2.02.02.008.1708041.063 – 001
11001 - 2.3.2.02.02.008.1708041.063 – 034
11001 - 2.3.2.02.02.009.1708041.063 – 001
11001 - 2.3.2.02.02.009.1708041.063 - 034
</t>
  </si>
  <si>
    <t>$925.000.000,00 RECURSOS PROPIOS 
$2100.000.000,00 SPG PROPOSITO GENERAL</t>
  </si>
  <si>
    <t>2.4.SECRETARÍA DE DESARROLLO ECONÓMICO</t>
  </si>
  <si>
    <t>Fortalecimiento y acompañamiento a los productores pecuarios de las diferentes líneas productivas en especies menores.</t>
  </si>
  <si>
    <t xml:space="preserve">Fortalecimiento y acompañamiento a los productores de la línea productiva del Plátano </t>
  </si>
  <si>
    <t xml:space="preserve">En el primer semestre se realizaron 109 procesos de acompañamiento,  y para el terce trimestres se realizaron 28 acompañamientos  para un total acumulado a la fecha de 137. Los acompañamientos realizados fueron en las siguientes fincas: El Recrero, El Recuerdo, La Carmelita, La Cristalina, La Elvira, La Esmeralda, La Esmeraldita, Las Brisas, Los Pinos, San Antonio, San Fernando, Santa Monica, Sinai, Coliseo, El Anelo, La Granjita, Las Acacias, Los Naranjitos, San Lorenzo, Belencito, El Vergel, La Caricia, La Esperanza, La Orquidea, San Antonio, Agua Bonita, Buenos Aires, El Carmelo, Horizonte, La Camelia, La Gitana, La Herradura, La Maria, La Paz, Santa Elena, Santa Lucia, Villa Juliana, Corinto, El Ocho, El Paraiso, El Rio, La Linda, La Quindianita, Villa Teresa, El Roble, El Tesorito, Escuela La Pradera, Golconda, La Colombina, La Estrella, La Macarena, La Marina, Los Cristales, Laureles, Sierra Leona, Tesorito, Golconda la vieja, La Gloria, El Guacimo, El piñal, El Rancho, La Aldea del Abuelo, La Estrella, La Palma 2, Las Colinas, Villa Carlota, Villa Dolis, Villa Gloria. </t>
  </si>
  <si>
    <t xml:space="preserve">Fortalecimiento, acompañamiento y mantenimiento  a los productores a la línea productiva de café. </t>
  </si>
  <si>
    <t>En el primer semestre se realizaron 161 procesos de acompañamiento, y en el tercer trimestre se realizaron 6 acompañamientos para un total acumulado a la fecha de 167. Los acompañamientos realizados fueron en las siguientes fincas: La Caricia, El Arruyo, El Povenir, La Quindianita, La Carmelita vereda La Pradera, La Carmelita vereda Marmato.</t>
  </si>
  <si>
    <t>Reuniones de Consejo de Desarrollo Rural</t>
  </si>
  <si>
    <t>Durante el primer semestre de 2025 se convocó a una primera reunion el día 6 de mayo de 2025 sin porderse realizar por falta de quorum. Se convoco a una nueva reunión en fecha 21 de mayo de 2025, donde asistieron 22 de 30 representantes titulares pudiendose desarrollar de manera normal la reuniòn.  En fecha 20 de junio de 2025 se envió un oficio al Departamento Jurídico de la Alcaldia de Armenia, donde se solicito un espacio para la realizacion del observatorio jurídico con el propósito de tratar los temas de: ELECCION INTEGRANTES CONSEJO MUNICIPIO DE DESARROLLO RURAL y CREACION Y REGLAMENTACION DEL COMITE DE REFORMA AGRARIA -CMRA DE ARMENIA-.
Para el segundo semestre se tiene una fecha tentativa para la realizacion de otra reunion en el mes de noviembre de 2025.</t>
  </si>
  <si>
    <t>Gestión  para la Creación de la entidad Prestadora del Servicio de Extensión Rural Agraopecuaria EPSEA</t>
  </si>
  <si>
    <t>Durante el primer semestre del año 2025, se realizaron todas las gestiones para radiciacion de documentos  ante la Agencia de Desarrollo Rural (ADR) con el número 20256100088491 del 28 de mayo del 2025,  y se realizaron todas las  subsanaciones de los requerimientos solicitados por la Agencia de Desarrollo Rural ADR.
En el trecer trimestre de 2025, a principio del mes de agosto llego la comunicacion por parte de la Agencia de Desarrollo Rural ADR, confirmando la habilitación de la EPSEA  mediante resolución 369 de fecha julio 30 de 2025.  Para dar cumplimiento a lo establecido en la resolución se contrató el equipo base conformado por 5 profesionales en los siguientes cargos: Coordinador de procesos agropecuarios; Coordinador Administrativo y Financiero; Coordinador de procesos asociativos y comerciales; Cooredinador ambiental y Asesor jurídico.</t>
  </si>
  <si>
    <t xml:space="preserve">Proyectos agropecuarios 
ante el ministerio de agricultura </t>
  </si>
  <si>
    <t>Durante el primer semeste del año 2025 se trabajo en la elaboración y formulación de proyectos como insumo para ser presentados ante el Ministerio de Agricultura y Desarrollo Rural para su viabilidad, los cuales se relacionan a continuación: 
Proyecto 1 Plan integral de capacitaciones, asesoría técnica, apoyo con insumos y/o herramientas a pequeños y medianos productores agrícolas del municipio de Armenia.
Proyecto 2 Plan integral de capacitaciones, asesoría técnica, apoyo con insumos y/o herramientas a pequeños y medianos productores pecuarios del Municipio de Armenia.
Proyecto 3 Márquetin digital, uso de Inteligencia Artificial (IA) y acceso de Tecnología de las Tics a pequeños y medianos productores. (centros de potencia rurales)
Proyecto 4 Plan de gestión ambiental integral y cambio climático.
Dicha información se amplifica en un documento técnico de MGA la cual integra una de las fases del Plan Agropecuario Municipal PAM. 
En el tercer trimestre se formulo un quinto proyecto: Fortalecimiento a la economía rural para pequeños Productores, Familias campesinas, Madres Cabeza de Hogar) del Municipio de Armenia, Quindío.
A la fecha se esta a la espera de apertura de convocatorias para ser presentados.</t>
  </si>
  <si>
    <t>Fortalecer la participación de la mujer en el sector agropecuario y apoyar la asociación de mujeres</t>
  </si>
  <si>
    <t>En el primer semestre de año 2025 se realizaron 4 capacitaciones orientadas a mujeres rurales, en temas de seguridad alimentaria, planificacion y estrablecimiento de huertas para el autoconsumo con el fin de fomentar el empoderamiento de la mujer, participaron un total de 61 mujeres, tambien se realizaron dos videos sobre cronicas de la importancia del trabajo que realiza la mujer en el campo,  como base fundamental del desarrollo de las economias familiares del sector rural y resaltando la importancia que representan dentro las economias campesinas en la comunidad. 
Para el tercer trimestre se realizaron 5 acompañamientos donde participaron 9 mujeres y 4 hombres, se trataron temas como seguridad alimentaria y compostaje, separación de residuos solidos, procesos de empoderamiento de la mujeres y procesos productivos en especies menores.  Estos acompañamientos se realizaron en las fincas La Pradera, Las Acacias, La Peteya y Barrio Villa Inglesa.</t>
  </si>
  <si>
    <t>Fortalecimiento a Emprendimimiento rural y mejorammiento de la productividad a las Mypimes agraindustriales</t>
  </si>
  <si>
    <t>En el primer semestre del año 2025 se acompañaron 30 emprendimientos, para el tercer trimestre de la presente vigencia se esta haciendo acompañmiento a 3 emprendimientos para gestionar el registro INVIMA, para lo cual se cuenta con la asesoria y orientacion de profesionales del INVIMA.  Los emprendimientos acompañados son Huvos Boton de Oro, Quindicampo y Moka PYR.</t>
  </si>
  <si>
    <t>Gestión para la creación de Parque Agroindustrial</t>
  </si>
  <si>
    <t>La Secretaría de Desarrollo Económico, en cumplimiento de la meta establecida, llevó a cabo el día 25 de agosto una reunión con los microempresarios interesados en formar parte de la base de datos del Parque Agroindustrial, con el propósito de fortalecer los procesos de vinculación y acompañamiento al sector productivo local, lo cual queda soportado mediente acta No.528.
El 2 de septiembre de 2025, en la Secretaría de Desarrollo Económico, se desarrolló una reunión orientada al reconocimiento macroeconómico de los posibles lotes viables para la localización del proyecto Parque Agroindustrial.
Durante la jornada se realizó la separación y análisis de los lotes localizados en la vereda Murillo y en la vereda Santa Ana, sector Titina – Santa Ana, así como la identificación de variables cuantificables para la valoración técnica y selección de los terrenos más aptos para el desarrollo del proyecto, lo cual queda soportado mediente acta No.547 
El 05 de Septeimbre se realizó una recolección de información relacionada con el uso de suelos para el desarrollo del Parque Agroindustrial, lo cual implicó un proceso de recopilación y análisis de datos. Este proceso abarcó la identificación detallada de los diferentes tipos de suelo, su aptitud para la industria, las características geográficas y topográficas, así como los factores ambientales y las regulaciones urbanísticas que afectan la viabilidad del proyecto. Todo ello con el objetivo de garantizar una planificación adecuada y una selección óptima de los terrenos que impulsarán el desarrollo industrial de la región.</t>
  </si>
  <si>
    <t>Recolección de información para las evaluaciones agropecuarias y la inscripción de usuarios en la plataforma del Ministerio de Agricultura</t>
  </si>
  <si>
    <t xml:space="preserve">Fomento a la agricultura campesina familiar y comunitaria (Mercados Campesinos) </t>
  </si>
  <si>
    <t>Durante el primer semestre del año 2025 se realizaron 3 mercados campesinos donde participaron mas de 80 emprendedores en los 3 eventos, con productos transformados, productos verdes, panaderia, huevos, entreo otros, las ventas reportadas solo en el mercado campesino realizado en el primer piso de la alcaldia fue de $17.000.000.
Para el tercer trimestre del año 2025, se realizo un mercado campesino en el centro comercial Mall Privilegio, donde participaron 11 emprendedores con ventas aproximadas $3.600.000.</t>
  </si>
  <si>
    <t>Gestionar alianzas estratégicas para mejorar la productividad agrícola</t>
  </si>
  <si>
    <t xml:space="preserve">Durante el primer semestre del año 2025, se realizaron 2 alianzas estrategicas, una con la Secretaria de Agricultura de la Gbernación del Quindío, logrando trabajar conjuntamente para eventos como mercado campesino, entrega de recursos a productores del Municipio de Armenia, y otra con el SENA logrando coordinar la realizacion de cursos sobre manejo de maquinaria agricola a comunidades rurales.
En el tercer trimestre de la presente vigencia se realizo una alianza con el Comité de Cafeteros orientada a hacer colaboraciones para atender a los productores de café del Municipio de Armenia, es asi como ya se realizo una primera capacitación a los tecnicos de la Secretaría de Desarrollo Económico para unificar criterios tecnicos y de extension para llegar a los productores de manera mas efectiva, esta capacitacion se llevo a cabo en la Finca El Agrado en el mes de septiembre de 2025.  </t>
  </si>
  <si>
    <t>Adopción e implementación del PAM Plan Agropecuario Municipal Adopción e implementación del PAM Plan Agropecuario Municipal</t>
  </si>
  <si>
    <t xml:space="preserve">Durante el primer semestre de la vigencia 2025, se  realizó el diagnostico participativo, formulación participativa, abordaje comisión técnica CMDR y la estructura estratégica. 
En fecha 21 de mayo de 2025 se realizó la primera reunión del Consejo de Desarrollo Rural, para la socialización y aprobación del PAM (Plan Agropecuario Municipal), para Armenia Quindío.  A la fecha esta pendiente una reunion de CMDR para la aprobacion definitiva.
</t>
  </si>
  <si>
    <t>Celebración del día del campesino</t>
  </si>
  <si>
    <t>La Secretaria de Desarrollo Económico ha realizado una propuesta para la realización del día del campesino, teniendo en cuenta lo estipulado en la norma vigente. Se realizo el proceso de justificación técnica y jurídica para asegurar que la propuesta cumpla con lo establecido en la norma.  En fecha 23 de septiembre la abogada Valentina Castro Camacho presento un informe ejecutivo del comite operativo, donde informa que el proceso de planeacion del Día del Campesino avanza actualmente en la etapa precontractual.  Para este fin ya se cuenta con el Certificado de Disponibilidad Presupuestal No. 7013 del 4 de octubre de 2025 por un valor de $150.000.000.</t>
  </si>
  <si>
    <t>Acompañamiento en el proceso de  encadenamiento  productivo de Tiendas de Café y Plantas Tostadoras, ubicadas en el área urbana y rural del Municipio de Armenia Quindío.</t>
  </si>
  <si>
    <t>Durante  el tercer trimestre del año 2025 se caracterizaron 21 tiendas de cafe y 6 plantas tostadoras de café, en fecha 23 de agosto se realizo un evento de café en Mall Privilegio con ventas aproximadas de $2.500.000, y en fecha 19 de septiembre se realizo otro evento en el centro comercial Plaza Flora, ambos eventos se promocionaron por diferentes medios, logrando buenos resultados en cuanto a visivilizacion de marcas y promoción de tiendas y tostadoras de café. Las tiendas de café caracterizadas son: El Barista, La Terraza de la Cava, Laureles Mall Paraiso, Pluma Blanca, Queso y Café, San Basilio, Botica Sol, La Molienda, Exótica, Juan Barista, Mocawa, Anatolia, BAK, Brod To Go, Café Arabigo, Café Bastago, Culto, Verano Café,  Bar Soleden, Nacava Coffee, La F Expres.  Las tostadoras caracterizadas fueron: Coffee Conection, Expokcolusallc S.A.S, Los Nogales, Coffee Shop La Tienda de los Mecatos, La Molienda, La Morelia.
Cabe anotar que en un proceso realizado durante el año 2025 se realizo la caracterización de 169 tiendas de cafe en el Municipio de Armenia.</t>
  </si>
  <si>
    <t>Infraestructura productiva y comercialización</t>
  </si>
  <si>
    <t>Plantas de beneficio animal con mantenimiento</t>
  </si>
  <si>
    <t xml:space="preserve">Plantas de beneficio animal con mantenimiento </t>
  </si>
  <si>
    <t>Infraestructura Productiva Y Comercialización - Frigocafe</t>
  </si>
  <si>
    <t>Brindar Servico de Supervicion Tecnica a la Consecion de FrigoCafe  mediante Comites de Supervision Conjunta asistidos</t>
  </si>
  <si>
    <t xml:space="preserve">11001 - 2.3.2.02.02.009.1709095.062.91119 - 001
</t>
  </si>
  <si>
    <t xml:space="preserve">  $79.000.000,00 RECURSOS PROPIOS
</t>
  </si>
  <si>
    <t>Durante el tercer trimestre del año 2025, se realizó un comité de supervisión conjunta el día 12 de agosto,  cumpliendo con la celebración de dos comites al año, ya que el otro se celebró el 27 de febrero de 2025.</t>
  </si>
  <si>
    <t>Visitas tecnicas a la Planta de Frigocafe realizadas</t>
  </si>
  <si>
    <t>Durante el tercer trimestre del año 2025, se han realizado 3 visitas de supervisión técnica a la planta del Frigorífico; cumpliendo con el requerimiento de realizar una visita mensual a la planta.</t>
  </si>
  <si>
    <t xml:space="preserve">Informes tecnicos de supervision </t>
  </si>
  <si>
    <t>Durante el tercer trimestre del año 2025, se realizó una reunión el día 04 de septiembre, para la gestión de compromisos al interior de la Supervisión Conjunta del Contrato de Concesión 2023-01 con la empresa FRIGORIFICO DEL CAFÉ LA MARIA S.A.S.</t>
  </si>
  <si>
    <t>Comercio, Industria Y Turismo</t>
  </si>
  <si>
    <t>8.2</t>
  </si>
  <si>
    <t xml:space="preserve">Mercado laboral - Tasa de formalidad laboral </t>
  </si>
  <si>
    <t>Productividad y competitividad de las empresas colombianas</t>
  </si>
  <si>
    <t>Documentos de planeación</t>
  </si>
  <si>
    <t>Documento de planeación elaborados</t>
  </si>
  <si>
    <t>NO ACUMULACIÓN</t>
  </si>
  <si>
    <t>Productividad Y Competitividad De Las Empresas De Armenia</t>
  </si>
  <si>
    <t>Reuniones de Operatividad  del Consejo  Cconsultivo de Turismo  de Armenia</t>
  </si>
  <si>
    <t xml:space="preserve">11001 - 2.3.2.02.02.008.3502047.064.91136.034
11001 - 2.3.2.02.02.008.3502047.064.91136.001
</t>
  </si>
  <si>
    <t xml:space="preserve">RECURSOS SGP PROPOSITO GENERAL
RECURSOS PROPIOS
</t>
  </si>
  <si>
    <t>En el primer trimemstre de la vigencia 2025 se realizó la primera sesión del Consejo Consultivo de Turismo de Armenia, el día 26 de marzo de 2025, en la hacienda El Cabrero,  contando con la asistencia de 12 personas de los 15 miembros que hacen parte del consejo. 
Para el segundo trimestre de la vigencia 2025 se realizó reunión Extraordinaria  del Consejo Consultivo de Turismo de Armenia, el día 03 de mayo de 2025, en Fenalco,  contando con la asistencia de 10 personas de los 15 miembros que hacen parte del consejo. 
Para el tercer trimestre de la vigencia 2025, se realizó la segunda sesión del Consejo Consultivo de Turismo de Armenia, el dia 20 de agosto de 2025, en el Salón Pymes de la Cámara de Comercio, contando con la participación de 11 de los 15 miembros que hacen parte del consejo.
Ademas, el dia 02 de septiembre de 2025 en las instalaciones de Fenalco, se realizo reunión extraordinaria del Consejo Consultivo de Turismo de Armenia, contando con la asistencia de 14 personas de los 15 miembros que hacen parte del consejo. 
Para un total acumulado a la fecha de 4 reuniones.</t>
  </si>
  <si>
    <t xml:space="preserve">Promover e impulsar  nuevos atractivos turisticos mediante la  creación de nuevas rutas o corredores de interés turístico: 
Ruta y/o corredor gastronómico de Armenia..
Ruta de Murales y Arte Urbano. 
Ruta de monumentos  y Barranquismo del municipio.
Ruta artesanal.
Ruta de arbolado urbano y senderos ecológicos.
Ruta de parques de la ciudad. .
Ruta Nocturna. </t>
  </si>
  <si>
    <t>La Secretaría de Desarrollo Económico a través de su proyecto Productividad y Competitividad de las Empresas de Armenia, para el primer y segunco trimestre de la videncia 2025, realizo las siguentes caracterizaciones con relación a dos rutas de interés turístico:
En el primer trimestre de la vigencia 2025 con relación a las rutas de interés turístico se realizaron las siguientes caracterizaciones:
1 - ruta y/o corredor gastronómico de Armenia con 16 caracterizaciones.
2 - ruta nocturna con 13 caracterizaciones.
Para el segundo trimestre de la vigencia 2025 con relación a las rutas de interés turístico se realizaron las siguientes caracterizaciones:
1 - ruta y/o corredor gastronómico de Armenia con 57 caracterizaciones.
2 - ruta nocturna con 25 caracterizaciones.
En el tercer trimestre de la vigencia 2025 se creó la Ruta del Café, con el propósito de fortalecer la oferta turística del municipio, poner en valor la tradición cafetera del Paisaje Cultural Cafetero y promover el desarrollo económico de la región
Además, se dio inicio al inventario de bienes culturales, con la finalidad de identificar, registrar y gestionar adecuadamente los bienes culturales vinculados a la ciudad de Armenia – Quindío. Esta acción busca fortalecer la protección, conservación y aprovechamiento del patrimonio cultural, como parte fundamental del desarrollo turístico sostenible y de la identidad territorial del municipio.
Por otra parte, se inició el proceso de creación de la Ruta Artesanal con la caracterización de los artesanos, orientada a promover el trabajo de los artesanos locales y la preservación de las tradiciones culturales.
Adicional la ficha paisajística del arbolado urbano hace parte de una actividad de apoyo a la Secretaría de Desarrollo Económico del municipio de Armenia, dentro de la gestión que se adelanta para la construcción de la Ruta del Arbolado Urbano y los Senderos Ecológicos del municipio.
El formato utilizado no se encuentra aún legalizado ante la Alcaldía, por lo cual se considera un insumo técnico preliminar elaborado con fines de gestión y apoyo al proceso de identificación y documentación de árboles de importancia paisajística y ambiental presentes en el área urbana.
Estas fichas hacen parte de la gestión que permitirá llegar al producto final, orientado a la creación de la Ruta del Arbolado Urbano de Armenia, destacando ejemplares que, por su valor ecológico, estético o simbólico, aportan a la conservación y embellecimiento del paisaje urbano.
Las fichas elaboradas constituyen una herramienta de trabajo, que apoya la valoración y el reconocimiento de las especies representativas, mientras se avanza en la revisión y legalización del formato oficial por parte de la administración municipal.
Para un total acumulado de 5 rutas o corredores de interes turistico.</t>
  </si>
  <si>
    <t>Aprobación, Adopción e implementación del PEST (Plan estrategico sectorial del turismo) 2025-2027 de Armenia y ejecutar las acciones propuestas en el plan de acción.</t>
  </si>
  <si>
    <t>En el primer trimestre de la vigencia 2025, la Secretaría de Desarrollo Económico evidencio documento preliminar del Plan Estratégico Sectorial del Turismo (PEST) 2025–2027 del municipio de Armenia.
En el segundo trimestre de la vigencia 2025, se llevó a cabo un taller de formulación del Plan Estratégico Sectorial del Turismo (PEST) con la participación de gremios, empresarios, academia y entidades gubernamentales, en las instalaciones de la Cámara de Comercio, el día 11 de junio.
Para el tercer trimestre de la vigencia 2025 no fue posible culminar ni radicar el documento del Plan Estratégico Sectorial de Turismo (PEST) ante la Secretaría Jurídica, debido a la modificación de la Metodología del Nivel de Desarrollo Turístico Territorial – NDTT, la cual constituye un insumo técnico esencial para su estructuración. Actualmente, la Secretaría de Desarrollo Económico se encuentra adelantando el proceso de actualización del PEST, integrando la nueva metodología y ajustando el contenido del plan, con el fin de asegurar que el documento final esté sustentado en información vigente, pertinente y alineada con la realidad territorial del municipio. Una vez finalizado este proceso, el documento será remitido a la Secretaría Jurídica para su revisión y, posteriormente, radicado ante el despacho del Alcalde y el Concejo Municipal para su aprobación.
Para un total acumulado a la fecha con relación a la meta física de 60.%</t>
  </si>
  <si>
    <t>Reactivación de Comité de conectividad Aérea de Municipio</t>
  </si>
  <si>
    <t>En el primer trimestre de la vigencia 2025, la Secretaría de Desarrollo Económico evidencio borrador del decreto de conformación del comité de conectividad Aérea del Municipio.
En el segundo trimestre de la vigencia 2025, la Secretaría de Desarrollo Económico, entre mayo y junio de 2025 adelanto varias reuniones presenciales y virtuales para la revisión, ajuste y delegación de compromisos relacionados con la creación del Comité de Conectividad Aérea de Armenia, orientado a la promoción del destino. Durante este proceso se contextualizó a nuevos integrantes, se revisó el borrador del decreto, se definieron correcciones técnicas y, finalmente, el 18 de junio se socializó y preaprobó el acto administrativo en el marco del Comité Operativo. El 30 de junio dicho documento fue remitido al Profesional Especializado del Proyecto Productividad y Competitividad de las Empresas de Armenia-Turismo para su posterior presentación ante el Departamento Administrativo Jurídico.
Para el tercer trimestre de la vigencia 2025, la Secretaría de Desarrollo Económico a través del proyecto de turismo, expidió el Decreto No. 468 del 25 de agosto de 2025 “Por medio del cual se crea y conforma el Comité de Conectividad Aérea del Municipio de Armenia, para la promoción del destino y se dictan otras disposiciones”.
Con la expedición de este acto administrativo, se procede a dar inicio a las reuniones de instalación y coordinación con los miembros que integran el Comité, con el fin de establecer la hoja de ruta para el fortalecimiento de la conectividad aérea y la promoción del municipio como destino turístico estratégico.
El 28 de agosto de 2025, la Secretaría de Desarrollo Económico realizó una mesa de trabajo con su equipo técnico para dar seguimiento a la aprobación del Decreto No. 468 del 25 de agosto de 2025. En la sesión se revisaron los lineamientos para la elaboración de la invitación al Primer Comité de Conectividad Aérea y se definió el procedimiento para el envío de las respectivas invitaciones, garantizando así la correcta planeación y organización del comité.
Para un total acumulado a la fecha con relación a la meta física de 1 que equivale al 100 %.</t>
  </si>
  <si>
    <t>Promover la realización de eventos enfocados al sector turístico en el municipio de Armenia involucrando una estrategia 360 (inversión, turismo y exportaciones) de promoción de Armenia en escenarios internacionales; transversal a diferentes sectores económicos a través del Quindío Convention Bureau e Invest in Armenia</t>
  </si>
  <si>
    <t>En el primer trimestre de 2025, los días 26, 27 y 28 de febrero, la Alcaldía Municipal de Armenia participó en la 44ª Vitrina Turística de ANATO, realizada en Corferias – Bogotá, con su estrategia “Armenia 24. Asimismo, los días 28, 29 y 30 de marzo, la Alcaldía Municipal de Armenia, a través de la Secretaría de Desarrollo Económico, participó como aliada en la Media Maratón del Quindío (MMQ), llevada a cabo en el Parque Soledén.
En el segundo trimestre de la vigencia 2025, se realizó la feria turística "Descubre destinos, cultura y experiencias inolvidables", el día 19 de junio, en el primer piso de la Alcaldía Municipal de Armenia, en horario de 9:00 a.m. a 4:00 p.m. Este evento representó una oportunidad clave para visibilizar y promocionar la oferta turística, cultural y artesanal del municipio.
Para el tercer trimestre de la vigencia 2025, el señor alcalde James Padilla García y el Secretario de Desarrollo Económico, Diego Tobón Gil, realizaron un acto de reconocimiento a la aerolínea Spirit Airlines por sus 15 años de operación continua en la ciudad de Armenia, entregando de manera simbólica las llaves de la ciudad, el dia 15 de julio.
Por otra parte, el Viceministerio de Comercio, Industria y Turismo designó al Quindío como sede del Encuentro Nacional de Autoridades Regionales de Turismo – ENART 2025, que se llevará a cabo en Armenia los días 2 y 3 de octubre de 2025, es este entendido,  para garantizar el buen desarrollo del 42° Encuentro Nacional de Autoridades Regionales de Turismo, que tendrá lugar en nuestra Armenia Bonita, la Alcaldía Municipal de Armenia, en articulación con el Viceministerio de Turismo, la Gobernación del Quindío y los gremios del sector, llevó a cabo el 30 de julio una mesa de trabajo orientada a la preparación del evento con los gremios.
El 30 de julio de 2025 se desarrolló el evento Ruta del Café Especial, con exposición de cafés de origen que resaltó la calidad, diversidad y valor agregado de la producción local.
De igual manera, el 31 de julio se realizó una visita de inspección, con Viceministerio de Turismo y Gobernación del Quindio, a los posibles escenarios donde se podrá desarrollar el encuentro de Autoridades de Turismo, con el fin de verificar las condiciones logísticas y de infraestructura necesarias para su adecuada realización.
El 23 de agosto de 2025, en el Mall Privilegio, se llevó a cabo el Coffee Party- fiesta del café, con el propósito de exaltar el aroma y el sabor del café como protagonistas de nuestra identidad cultural, generando un espacio de integración, promoción turística y valoración de nuestro patrimonio cafetero.
El 27 de agosto de 2025 se realizó la reunión de alistamiento para el Encuentro de Autoridades de Turismo, en la Oficina de la Secretaría de Turismo, Industria y Comercio de la Gobernación del Quindío, entre la Alcaldía Municipal y la Gobernación del Quindío, con el fin de concretar aspectos logísticos para el evento
El 8 de septiembre de 2025 se realizó una segunda visita de inspección a Mocawa Resort, Hacienda El Cabrero y al recorrido de la estrategia Armenia 24, con el propósito de verificar las condiciones logísticas, técnicas y de servicios de los espacios seleccionados para el Encuentro de Autoridades con el Viceministerio de Turismo, garantizando así su adecuado desarrollo.
El 09 de septiembre la Secretaría de Desarrollo Económico participó en la Expo Ofer Turismo, desarrollada en el Hotel Mocawa, con el propósito de promover la oferta turística local, fortalecer la articulación con el sector empresarial y posicionar al municipio como un destino competitivo y sostenible.
El 12 de septiembre se llevó acabo el festival Armenia 24 en el Mall Provilegio, evento de integración comunitaria, orientado a generar espacios de convivencia, oportunidades económicas y culturales, a través de actividades como: Mercado Campesino, Feria de Emprendimiento, Jornada de Inserción Laboral y Coffee Party.
Para un total acumulado a la fecha de 7 eventos.</t>
  </si>
  <si>
    <t>Gestionar la Creación del Distrito Gastronómico de Armenia en un sitio de interés público</t>
  </si>
  <si>
    <t>En el primer trimestre de la vigncia 2025 la Secretaría de Desarrollo Económico evidencio  la primera fase de consolidación del documento final con el resultado del diagnostico y recomendaciones de intervención del modelo distrito gastronómico para la ciudad de Armenia Quindío.
En el segundo trimestre de la vigencia 2025 la Secretaría de Desarrollo Económico hace entrega del documento  Diagnóstico y recomendaciones de intervención del modelo distrito gastronómico de Armenia, con el fin de contar con una hoja de ruta que oriente las acciones para el fortalecimiento, consolidación y proyección de la oferta gastronómica en el municipio.
En el tercer trimestre de la vigencia 2025 la Secretaría de Desarrollo Económico, el 25 de septiembre de 2025 se realizó una mesa de trabajo en Container City Armenia con el propósito de revisar la propuesta del evento “Container Fashion”. Durante la reunión se socializó la historia y funcionamiento de este espacio, destacando su trayectoria desde 2015, la oferta gastronómica con 11 restaurantes, coworking y actividades complementarias. Se revisó y aprobó la programación del evento, el cual se llevará a cabo los días 7, 8 y 9 de noviembre de 2025, con la participación de aproximadamente 20 expositores de ropa urbana, diseñadores de moda y diversas actividades culturales como muestra artística, música, DJ, pantalla LED y presentaciones en vivo. Así mismo, se definieron roles y compromisos, en donde el gerente de Container City liderará la organización del evento con el acompañamiento de la Secretaría de Desarrollo Económico, proyectando una próxima reunión el 1 de octubre para coordinar detalles. Finalmente, se acordó invitar a entidades gremiales y privadas como Fenalco y la Cámara de Comercio, con el fin de apoyar el proceso, capacitar y sensibilizar en temas de formalización empresarial durante el desarrollo del evento.
Para un total acumulado a la fecha con relación a la meta fisica de 7.</t>
  </si>
  <si>
    <t>Estrategia de promoción de inversión en turismo para Armenia en infraestructura hotelera y servicios que complementen la oferta turística actual transversal a Invest In Armenia Agencia de Inversión del Quindío</t>
  </si>
  <si>
    <t>En el primer trimestre de la vigencia 2025, el 24 de febrero de 2025 se realizó mesa de trabajo con Invest In, para la creación del documento ruta de inversión del municipio de Armenia y se entrego  documento preliminar de la ruta de inversión del municipio de Armenia.
Para el segundo trimestre de la vigencia 2025 se entrega documento "Ruta de inversión de Armenia",  para consolidar a Armenia como un destino atractivo y potencial para futuros inversionistas en el sector turístico.
Durante el tercer trimestre no se ejecutaron acciones específicas debido a que se priorizó el análisis de retroalimentación del documento entregado en el segundo trimestre, con el fin de ajustar estratégicamente las acciones futuras de promoción y atracción de inversión de manera más focalizada y con mayor impacto.
Para un total acumulado a la fecha con relación a la meta fisica de 70%</t>
  </si>
  <si>
    <t>Generación de Estrategia para promoción del Municipio de Armenia como destino turístico a través de una marca de Ciudad que cumpla con la normativa vigente al respecto</t>
  </si>
  <si>
    <t>En el primer trimestre de la vigencia 2025 la Secretaria de Desarrollo Económico trabajó en la estrategia Armenia 24, la cual, se encuentra en la etapa de análisis de viabilidad, con el propósito de determinar si la estrategia es técnicamente posible para su implementación.
En el segundo trimestre de la vigencia2025, la Secretaría de Desarrollo Económico socializó las estrategias “Armenia 24” y “Gerencia del Centro” durante una mesa de trabajo con el gabinete municipal, orientada a fortalecer la marca ciudad y la articulación interinstitucional. Asimismo, el 17 de junio se realizó la jornada “Aquí todos caben”, en la cual se presentó la estrategia “Armenia 24” como iniciativa para dinamizar la economía nocturna, generar empleo y potenciar sectores culturales, deportivos y de entretenimiento.
Para el tercer trimestre de la vigencia 2025, el señor alcalde James Padilla García y el Secretario de Desarrollo Económico, Diego Tobón Gil, realizaron un acto de reconocimiento a la aerolínea Spirit Airlines por sus 15 años de operación continua en la ciudad de Armenia, entregando de manera simbólica las llaves de la ciudad, el dia 15 de julio.
El 23 de agosto de 2025, en el Mall Privilegio, se llevó a cabo el Coffee Party- fiesta del café, con el propósito de exaltar el aroma y el sabor del café como protagonistas de nuestra identidad cultural, generando un espacio de integración, promoción turística y valoración de nuestro patrimonio cafetero.
El 12 de septiembre se llevó acabo el festival Armenia 24 en el Mall Provilegio, evento de integración comunitaria, orientado a generar espacios de convivencia, oportunidades económicas y culturales, a través de actividades como: Mercado Campesino, Feria de Emprendimiento, Jornada de Inserción Laboral y Coffee Party.
Desde la Secretaría de Desarrollo Económico de la Alcaldía de Armenia, y en el marco de la conmemoración del Día Mundial del Turismo, se llevó a cabo una jornada de entrega de material promocional dirigida a prestadores de servicios turísticos.
La actividad se desarrolló el día viernes 26 de septiembre a las 2:30 p.m., teniendo como punto de encuentro el Parque Fundadores. El objetivo de la jornada fue promover buenas prácticas turísticas y fortalecer la imagen del destino.
Para un total acumulado a la fecha con relación a la meta fisica de 80 %.</t>
  </si>
  <si>
    <t>Implementación de la estrategia Armenia 24</t>
  </si>
  <si>
    <t>Para el primer trimestre de la vigencia 2025 se realizó: 
El 22 y 23 de enero: mesas de trabajo con el equipo de Turismo para programar el relanzamiento de Armenia 24; el 5 de febrero: socialización de Armenia 24 con gremios y empresarios, el 26-28 de febrero: participación en la 44ª Vitrina Turística de ANATO con la estrategia Armenia 24 y el 18 de marzo: debate de Armenia 24 en el Concejo Municipal.
En el segundo trimestre de 2025 se avanzó en la implementación de la estrategia “Armenia 24”. El 10 de junio se realizó una mesa de trabajo con el gabinete municipal para socializar las estrategias “Armenia 24” y “Gerencia del Centro”, fortaleciendo la marca ciudad y la articulación institucional. Posteriormente, el 17 de junio se llevó a cabo la jornada “Aquí todos caben”, en la cual se resaltó el potencial de “Armenia 24” para dinamizar la economía nocturna, generar empleo y potenciar sectores culturales, deportivos y de entretenimiento.
En el tercer trimestre de la vigencia 2025, la Secretaría de Desarrollo Económico, el 30 de julio, asistió y participó en el Desayuno Empresarial realizado en el Restaurante Cardinal de Pereira, organizado por Invest in Armenia. El encuentro contó con la presencia de entre 15 y 18 empresarios de los sectores de restaurantes, cafeterías, bares, discotecas y gastrobares de la ciudad de Pereira, a quienes se presentaron las ventajas y oportunidades que ofrece el territorio de Armenia y el Quindío para la apertura y expansión de negocios. Durante el evento, la Secretaría de Desarrollo Económico socializó la Estrategia Armenia 24.
El 12 de septiembre llevó a cabo el Festival Armenia 24, un evento de integración comunitaria orientado a generar espacios de convivencia, oportunidades económicas y culturales, mediante actividades como el Mercado Campesino, la Feria de Emprendimiento, la Jornada de Inserción Laboral y el Coffee Party. La jornada, desarrollada en el Mall Privilegio en horario de 4:00 p.m. a 10:00 p.m., se realizó con el propósito de activar la estrategia Armenia 24.
El 26 de septiembre de 2025, en el horario de 3:00 p.m. a 8:00 p.m., se desarrolló la actividad “Armenia 24 en Paz”, la cual integró arte, cultura, recreación y entretenimiento. La jornada se llevó a cabo desde la Plaza de Bolívar hasta el Parque Sucre, con el propósito de impulsar el desarrollo y dinamizar la ciudad.
Para un total acumulado a la fecha con relación a la meta fisica de 75%</t>
  </si>
  <si>
    <t>Jornadas encaminadas a la sensibilización del cumplimiento de requisitos legales (inspección, vigilancia y control) y formalización a los prestadores de Servicios turísticos.</t>
  </si>
  <si>
    <t>En el primer trimestre de 2025, la Secretaría de Desarrollo Económico, en articulación con la Policía de Turismo, realizó tres jornadas de inspección, vigilancia y control en 12 hoteles de la comuna 7.
En el segundo trimestre de la vigencia 2025, la Secretaría de Desarrollo Económico, en articulación con la Policía de Turismo, realizó seis jornadas de inspección, vigilancia y control en 21 prestadores de servicios turisticos de la comuna 7.
En el tercer trimestre de la vigencia 2025, el 27 de agosto se llevó a cabo una jornada encaminada a la sensibilización sobre el cumplimiento de requisitos legales (inspección, vigilancia y control) y formalización en los establecimientos Family Travel SAS y KMG Travel.
El 2 de septiembre de 2025 se realizó una jornada de sensibilización sobre el cumplimiento de requisitos legales (inspección, vigilancia y control) y formalización en los establecimientos, liderada por la Secretaría de Desarrollo Económico, en articulación con la Gobernación del Quindío, la Policía de Turismo, la Cámara de Comercio, el ICBF y la DIAN, dirigida a la propiedad horizontal del Parque Residencial Papiro.
El 10 de septiembre de 2025 se llevó a cabo una jornada de sensibilización sobre el cumplimiento de requisitos legales (inspección, vigilancia y control) y formalización en los establecimientos, liderada por la Secretaría de Desarrollo Económico, en articulación con la Policía de Turismo y el ICBF, dirigida a los hoteles Ian, Casa del Parque y Volaire.
Finalmente, el 24 de septiembre de 2025, la Secretaría de Desarrollo Económico, en articulación con la Policía Nacional de Turismo, la Secretaría de Salud y el ICBF, realizó una jornada de sensibilización sobre el cumplimiento de requisitos legales (inspección, vigilancia y control) y formalización en los establecimientos, dirigida a las agencias de viajes Reservalo, Travel y Ticket, Viajemos y Vicky y Buitrago.
Para un total acumulado a la fecha de 13 jornadas.</t>
  </si>
  <si>
    <t>Jornadas encaminadas a la sensibilización y prevención del ESCNNA (Explotación Sexual Comercial de Niños, Niñas y Adolecentes)</t>
  </si>
  <si>
    <t>En el primer trimestre de 2025, la Secretaría de Desarrollo Económico, en articulación con la Policía de Turismo, se desarrollaron varias jornadas de sensibilización  (ESCNNA). El 21 de febrero se llevó a cabo una actividad en la Institución Educativa Eudoro Granada, el 5 de marzo en la comuna 7, y el 20 de marzo se realizaron visitas a establecimientos prestadores de servicios turísticos.
En el segundo trimestre de la vigencia 2025, la Secretaría de Desarrollo Económico, en articulación con el Cuerpo de Bomberos, el Departamento Administrativo de Planeación Municipal, la Secretaría de Gobierno y la Secretaría de Salud, realizó seis jornadas de sensibilización sobre la prevención de la Explotación Sexual Comercial de Niños, Niñas y Adolescentes (ESCNNA) en las comunas 4 y 7, dirigidas a la ciudadanía y a establecimientos comerciales.
En el tercer trimestre de la vigencia 2025, el 27 de agosto de 2025 se llevó a cabo una jornada de sensibilización en los establecimientos Family Travel SAS y KMG Travel, con el propósito de prevenir la Explotación Sexual Comercial de Niños, Niñas y Adolescentes (ESCNNA).
El 2 de septiembre de 2025 se realizó una jornada de sensibilización liderada por la Secretaría de Desarrollo Económico, en articulación con la Gobernación del Quindío, la Policía de Turismo, la Cámara de Comercio, el ICBF y la DIAN, dirigida a la propiedad horizontal del Parque Residencial Papiro, con el propósito de promover la prevención de la Explotación Sexual Comercial de Niños, Niñas y Adolescentes (ESCNNA).
El 10 de septiembre de 2025 se llevó a cabo una jornada de sensibilización liderada por la Secretaría de Desarrollo Económico, en articulación con la Policía de Turismo y el ICBF, dirigida a los hoteles Ian, Casa del Parque y Volaire, con el propósito de promover la prevención de la Explotación Sexual Comercial de Niños, Niñas y Adolescentes (ESCNNA).
La Secretaría de Desarrollo Económico, en articulación con la Policía Nacional de Turismo, la Secretaría de Salud y el ICBF, llevó a cabo el 24 de septiembre una jornada de sensibilización dirigidas a las agencias de viajes Reservalo, Travel y Ticket, Viajemos y Vicky y Buitrago, con el propósito de prevenir la Explotación Sexual Comercial de Niños, Niñas y Adolescentes (ESCNNA).
Para un total acumulado a la fecha de 13 jornadas.</t>
  </si>
  <si>
    <t>Sensibilización de los atributos del Paisaje cultural Cafetero Colombiano</t>
  </si>
  <si>
    <t>En el primer trimestre de 2025, se realizaron seis jornadas de sensibilización dirigidas a propietarios de predios y prestadores de servicios turísticos, y tres sensibilizaciones en instituciones educativas.
Durante el segundo trimestre de la vigencia 2025, se realizaron 6 jornadas de sensibilización sobre los atributos del Paisaje Cultural Cafetero Colombiano (PCCC), dirigidas a diferentes actores del territorio. Estas incluyeron dos jornadas en la Institución Educativa Ciudadelas del Sur, dos en la Institución Educativa Camilo Torres, una en el SENA – Centro de Comercio y Turismo de Armenia, y una en la finca Arandela, con el propósito de fortalecer la apropiación del patrimonio cultural y promover su conservación.
Durante el tercer trimestre de la vigencia 2025 se realizaron 9 jornadas de sensibilización con la comunidad y los prestadores de servicios turísticos, orientadas a resaltar los atributos del Paisaje Cultural Cafetero Colombiano (PCCC) y a promover prácticas de manejo ambiental sostenible. Adicionalmente, se llevaron a cabo procesos de caracterización que contribuyen al fortalecimiento del sector turístico.
Para un total acumulado a la fecha de 24 sensibilizaciones.</t>
  </si>
  <si>
    <t>Gestionar y promover  la ECONOMÍA DEL DEPORTE posicionando a Armenia como un DESTINO DE EVENTOS DEPORTIVOS de talla nacional e internacional</t>
  </si>
  <si>
    <t xml:space="preserve">11001 - 2.3.2.02.02.008.3502045,064.91136.001
11002 - 2.3.2.02.02.008.3502045,064.91136.034
</t>
  </si>
  <si>
    <t>En el primer trimestre de la vigencia 2025 se realizaron 2 mesas de trabajo con Invest In y Quindío Convención Bureau, para la estructuración de la Estrategia 360 y los días 28, 29 y 30 de marzo se apoyo la  MMQ (Media Maratón Quindío).
En el segundo trimestre de 2025 se realizó el lanzamiento de Powerman, la carrera de duatlón más importante del mundo, que por segunda vez tendrá lugar en Armenia. El evento se presentó en rueda de prensa el 10 de abril en la Cámara de Comercio de Armenia y el Quindío. Además, el 22 de abril se llevó a cabo una capacitación en eventos deportivos, orientada a fortalecer las capacidades técnicas del equipo y resaltar el impacto económico de estas actividades en el desarrollo territorial.
El 17 de septiembre de 2025, dentro del tercer trimestre de la vigencia, se llevó a cabo una mesa de trabajo con el Instituto Municipal del Deporte y la Recreación de Armenia (IMDERA), con el fin de consolidar una base de datos de los escenarios deportivos de la ciudad. Este ejercicio permitirá brindar a los turistas información clara y actualizada, así como promover el turismo deportivo en el municipio de Armenia, Quindío
Para un total acumulado a la fecha de 3 actividades y 1 de promoción.</t>
  </si>
  <si>
    <t>8.3</t>
  </si>
  <si>
    <t>Servicio de asistencia técnica y acompañamiento productivo y empresarial</t>
  </si>
  <si>
    <t>Personas beneficiadas</t>
  </si>
  <si>
    <t xml:space="preserve">INCREMENTO </t>
  </si>
  <si>
    <t>Brindar asesoria, asistencia tecnica y acompañamiento  a empresarios de sector turistico , gremios, corporaciones en formulación de proyectos para el fortalecimiento  empresarial.</t>
  </si>
  <si>
    <t>11001 - 2.3.2.02.02.008.3502047.064.91136.034
11001 - 2.3.2.02.02.008.3502047.064.91136.001</t>
  </si>
  <si>
    <t xml:space="preserve"> RECURSOS SGP PROPOSITO GENERAL
 RECURSOS PROPIOS
</t>
  </si>
  <si>
    <t>En el primer trimestre de la vigencia 2025 se realizó asistencia técnica a 2 empresarios en formulación de proyectos.
Para el segundo trimestre de la vigencia 2025 se realizó 4 asistencias técnicas a empresarios como: Cotelco, destino y pasaporte, Soho Luxury Suites y Hospedaje San Lazaro, con el objetivo de fortalecerlas empresarialmente.
Para el tercer trimestre de la vigencia 2025 se realizó 2 asistencias técnicas a empresarios como: UKO y Pro Eje de igual manera se esta coordinando en conjunto con el Sena el curso en formulación de proyectos para realizarce en el ultimo trimestre 
Para un total acumulado a la fecha de 6 asistencias.</t>
  </si>
  <si>
    <t>Documentos de planeación elaborados</t>
  </si>
  <si>
    <t>Gestionar e Impulsar el Proyectos de gran impacto para el municipio con recursos del Gobierno nacional. (Atractivo Turístico)</t>
  </si>
  <si>
    <t>$255.000.000,00  RECURSOS SGP PROPOSITO GENERAL
$303.836.138,00   RECURSOS PROPIOS</t>
  </si>
  <si>
    <t>Para el primer trimestre  de la vigencia 2025 la Secretaría de Desarrollo Económico, identifico, caracterizo y priorizo la fuente de financiación para la formulación del proyecto de promoción del municipio de Armenia, en cooperación con los gremios del sector turismo.
En el segundo trimestre de 2025 se socializó el proyecto FONTUR ante representantes de FENALCO (4 de junio) y se presentó la Ficha Técnica de Promoción de Destino en el Comité Operativo del 18 de junio, como paso previo a su radicación ante FONTUR.
Para el tercer trimestre el 2 de septiembre de 2025, la Secretaría de Desarrollo Económico sostuvo una reunión estratégica en las instalaciones de Fenalco, con el objetivo de revisar el avance del proyecto "Promoción Destino Armenia" ante Fontur. En este espacio se socializaron las cotizaciones requeridas para la radicación del proyecto, así como el soporte documental correspondiente al proceso ya gestionado ante Fontur. Esta acción se enmarca dentro de la estrategia de atracción de inversión y promoción del municipio como destino turístico competitivo a nivel nacional.
Para un total acumulado a la fecha con relación a la meta fisica de 60%</t>
  </si>
  <si>
    <t>4.4</t>
  </si>
  <si>
    <t>Turismo - Guías de turismo activos en el RNT</t>
  </si>
  <si>
    <t>Servicio de educación informal en asuntos turísticos</t>
  </si>
  <si>
    <t>Personas capacitadas</t>
  </si>
  <si>
    <t>Fortalecer la Actividad de los Guías Profesionales de Turismo  con el  servicio de asistencia técnica y formación a prestadores de servicios turístico y cadena del sector turístico para mejorar la competitividad.</t>
  </si>
  <si>
    <t>11001 - 2.3.2.02.02.008.3502045,064.91136.001
11002 - 2.3.2.02.02.008.3502045,064.91136.034</t>
  </si>
  <si>
    <t>En el primer trimestre de la vigencia 2025, se realizó caracterización de 6 guías profesionales de turismo, con el propósito de identificar sus necesidades e implementar en la ruta de aprendizaje capacitaciones que los fortalezcan e impulsen a ofrecer servicios de calidad.
En el segundo trimestre de 2025 se avanzó en el fortalecimiento de competencias del sector turístico con el inicio de la Ruta de Aprendizaje para 16 guías de turismo en primeros auxilios, el desarrollo del curso de mesa y bar con 29 participantes, y la realización de 9 asistencias técnicas a guías profesionales, orientadas a mejorar la calidad y seguridad en la prestación de servicios turísticos en el municipio.
Para el tercer trimestre de la vigencia 2025, se culminó el curso de mesa y bar, con la participación de 29 personas. Esta formación se desarrolló en las instalaciones de la Cámara de Comercio los días 1, 2, 8, 9, 16 y 22 de julio, con el objetivo de fortalecer las competencias en atención al cliente y servicio en establecimientos del sector turístico y gastronómico.
Se dio inicio al curso de Salvamento Acuático, realizado en la finca La Albania los días 29 de julio, 8, 12 y 19 de agosto y 02 de septiembre, con la participación de nueve (9) guías profesionales de turismo. Esta capacitación reviste gran importancia, en la medida en que fortalece las competencias técnicas de los guías, garantizando mayores condiciones de seguridad en el desarrollo de actividades turísticas y contribuyendo a la protección de la vida e integridad de los visitantes.
Para un total acumulado a la fecha  de 10 fortalecimientos.</t>
  </si>
  <si>
    <t>2.c</t>
  </si>
  <si>
    <t>Plazas de mercado mantenida</t>
  </si>
  <si>
    <t>Plaza de mercado mantenida</t>
  </si>
  <si>
    <t>Promover la reactivacion de la Plaza de Mercado Minorista de Armenia como el centro de abasto de la ciudad, con acciones encaminadas al fortalecimiento  y promocion de los adjudicatarios activos</t>
  </si>
  <si>
    <t xml:space="preserve">
11001 - 2.3.2.02.02.008.3502083.064.83117.011
</t>
  </si>
  <si>
    <t xml:space="preserve"> RECURSOS SGP PROPOSITO GENERAL
RECURSOS PROPIOS</t>
  </si>
  <si>
    <t>9.3</t>
  </si>
  <si>
    <t>Servicio de apoyo financiero para el mejoramiento de productos o procesos</t>
  </si>
  <si>
    <t>Empresas beneficiadas</t>
  </si>
  <si>
    <t>Gestionar la creación del Fondo Municipal de Desarrollo Empresarial y Tecnológico para el financiamiento y apoyo en la formulación de proyectos y planes de negocios para el fortalecimiento empre sarial</t>
  </si>
  <si>
    <t xml:space="preserve">
11001 - 2.3.2.02.02.008.3502004.064.83117.001</t>
  </si>
  <si>
    <t>$1.000.000,00  RECURSOS PROPIOS INGRESOS PMMA</t>
  </si>
  <si>
    <t>Reuniones de Operatividad  del Consejo de Desarrollo Economico de Armenia</t>
  </si>
  <si>
    <t xml:space="preserve">
11001 - 2.3.2.02.02.008.3502019.064.83117.034
11001 - 2.3.2.02.02.008.3502019.064.83117.001</t>
  </si>
  <si>
    <t xml:space="preserve">$69.940.664,00   RECURSOS SGP PROPOSITO GENERAL
$570.000.000,00   RECURSOS PROPIOS
</t>
  </si>
  <si>
    <t>En el primer trimestre del año 2025 se efectuo la 1ra sesión ordinaria del consejo Acta Nro. 01 el 07 de Marzo.
En el segundo trimestre del año 2025 se efectuo la 2da sesión ordinaria del consejo Acta Nro. 2 del 11 de Septiembre.
Para un total acumulado de 2 reuniones sobre la operatividad del Consejo Desarrollo Económico.</t>
  </si>
  <si>
    <t>Operatividad de la Gerencia del Centro de la Ciudad como estrategia para un dinamismo económico y competitivo del sector</t>
  </si>
  <si>
    <t>Durante el 1er trimestre del año 2025, se realizaron 6 actividades.
Durante el 2do trimestre de año, se realizan 5 actividades.
Durante el 3er trimestre de 2025, la gerencia del centro de  la ciudad ha llevado a cabo 28 actividades relacionadas así:
11 mesas de trabajo con el equipo de la gerencia y actores internos y externos, en la cual se han tratado temas de definición de hoja de ruta que detalla cómo se logran cumplir con los  objetivos del corto, mediano y largo plazo, construyéndose de manera participativa la misión, visión, objetivos.
El 15 de julio se llevaron a cabo dos jornadas de concesión del sello #AquiTodosEntran, dirigido a los sectores comerciales y establecimientos públicos y privados, gubernamentales y no gubernamentales, a través de la firma de acuerdos voluntarios sobre espacios libres de discriminación.
De otro lado se socializó la estrategia #AquiTodosEntran, con el personal que presta el servicio de seguridad de Vipcol, esto con el fin de que tengan conocimiento sobre la estrategia de concesión de sellos como ese primer contacto con los clientes en los establecimientos, impactando en gran número de empresas y entidades sobre las cuales prestan su servicio.
Durante los diías 22 y 24 de julio, se llevó a cabo la campaña de aliana por los cielos abiertos, diseñada y ejecutada a través del siguiente plan de trabajo, donde se involucraron variables tales como actividad, programa y responsable, entre otros:
El 23 de julio se acompañó el programa de la noche de los mejores de Fenalco, en el cual se dispuso de toda la capacidad de la Gerencia, a fin de atender los empresarios, nominados y demás invitados, lográndose allí cumplir con los objetivos y funciones de esta instancia de participación.
En la conmemoración de la semana de la juventud, la gerencia del centro llevó a cabo una feria de emprendimiento juvenil, con la participación de mas de 20 de ellos, generando ingresos un poco mas de los $10 millones.
Durante la misma semana de la juventud, se participó de manera activa en el foro voces jóvenes con la socialización de la oferta institucional, para ser tenido en cuenta en la nueva política de juventud, la cal se encuentra en formulación.
De acuerdo a la estrategia AQUÍTODOSCABENCONMASOPORTUNIDADES, se llevaron a cabo las campañas de garantita de derechos en (ESCNNA, Pregunta por Angela, Alerta 41, #AquiTodosEntran) y estrategias tales como Armenia 24, Armenia Bonita, Armenia Competitiva enmarcadas dentro de las funciones de la Gerencia del Centro, campañas que se llevaron a cabo en los conteiner de los Naranjos, Avenida Centenario, sector Barrio San Francisco, Aeropuerto Internacional el Edén y Terminal de Transportes de Armenia.
Del 21 al 28 de septiembre, se llevó a cabo la semana de la paz, para lo cual la gerencia del centro, ejecutó acciones relacionadas con la denominación  de la Calle de la Paz, Armenia 24 en Paz y el Mercado Campesino en Paz, donde su ejecución obedeció a tares tales como mas de 350 establecimientos de comercio caracterizados en 10 jornadas y vinculados a la estrategia Armenia 24, 50 emprendimientos que participaron del mercado campesino por la paz, debidamente caracterizados, mostrando una cosecha monetaria de $12 millones de pesos y 3 jornadas de divulgación de información de la jornada de Armenia 24 en paz.</t>
  </si>
  <si>
    <t xml:space="preserve">Brindar acompañamiento a los diferentes empresarios con servicios de  incubadora empresarial en las diferentes comunas  y el sector rural de Armenia mediante la ficha de caracterización </t>
  </si>
  <si>
    <t xml:space="preserve">Facilitar  a emprendedores el Acceso a  la Plataforma digital  Market Place Armenia Bonita para el acceso al mercado nacional, mejorando la competitividad empresarial y fomentar el emprendimiento especialmente de la Industria 4.0, </t>
  </si>
  <si>
    <t>Brindar acompañamiento a los diferentes empresarios como apoyo a los Clúster del Municipio de Armenia.</t>
  </si>
  <si>
    <t xml:space="preserve">Implementación del Laboratorio de Economía Popular como 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4 puntos vive Digital </t>
  </si>
  <si>
    <t>Espacios de promoción empresarial con todas las poblaciones: 
Jovenes
Poblacion en condicion de discapacidad
Mujeres
Poblacion LGBTI
Adultos Mayores
Migrantes
Victimas
Reinsertados</t>
  </si>
  <si>
    <t>Estrategia de microcredito dirigido a microempresarios y emprendedores de la ciudad de Armenia (Armenia con empleo, prospera e innovadora)</t>
  </si>
  <si>
    <t>Diseñar programa de acceso a mercados nacionales e internacionales, apoyar, asesorar y gestionar estrategias y rutas de acceso para llevar a cabo el proceso de internacionalización (implementación del plan de internacionalización)</t>
  </si>
  <si>
    <t>Participar en ruedas de negocio y en general en Actividades de Promocion e Internacionalización de la Empresa</t>
  </si>
  <si>
    <t>Durante el 1er trimestre del año 2025 se realizó 
1 Rueda de Negocio se beneficiarón 06 emprendedores.
Durante el 2do trimestre del año se realiza 1 Rueda de Negocio, se benefician 03 emprendedores.
Durante el 3er trimestre del año 2025 no se han realizado ruedas de negocio.
Para un total acumulado de 2 Ruedas de negocio y 09 emprendedores beneficiados.</t>
  </si>
  <si>
    <t>Fortalecer y promover acciones conjuntas con invest in Armenia como gestor para la  atraccion  de la Inversion Nacional e Internacional</t>
  </si>
  <si>
    <t>$469.227.759,00   RECURSOS SGP PROPOSITO GENERAL
$326.363.862,00   RECURSOS PROPIOS
$ 24.820.204,00    RECURSOS INGRESOS PMMA
   $8. 8357295.98  RECURSOS BALANCE INGRESOS PMMA</t>
  </si>
  <si>
    <t>Servicio de asistencia técnica para emprendedores y/o empresas en edad temprana</t>
  </si>
  <si>
    <t>Empresas asistidas técnicamente</t>
  </si>
  <si>
    <t>Implementación del Laboratorio de Economía Popular Implementacion del Programa de Emprendimiento y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t>
  </si>
  <si>
    <t>11001 - 2.3.2.02.02.008.3502017,064.83117.034
11001 - 2.3.2.02.02.008.3502017,064.83117.001
11001 - 2.3.2.02.02.009.3502017.064.91119.011</t>
  </si>
  <si>
    <t>Apalancar  y fortalecer  con asistencia técnica  los micronegocios de la economia Popular y Comunitaria para mejorar la competitividad de los sectores productivos</t>
  </si>
  <si>
    <t xml:space="preserve">
$500.000,00   RECURSOS SGP PROPOSITO GENERAL
$500.000,00   RECURSOS PROPIOS</t>
  </si>
  <si>
    <t>Durante el 1er trimestre del año se realizazon 3 actividades, donde se contó con la asistencia activa de 16 mujeres cabezas de hogar.
En el 2do trimestre del año se realizaron 8 capacitaciones del diplomado "Iniciativas Empresariales con Enfasis en Alimentos en la Corporación Universitaria Remington brindando asistencia a la economia popular y mejorar la competitividad de las mujeres cabeza de hogar.
En el 3er trimestre se realizo 1 jornada de avanzada con 95 asistencias tecnicas en el sector de la comuna 9 y 10 donde sera la construcción del deprimido de la cra 19.
Para un total acumulado de 12 actividades.</t>
  </si>
  <si>
    <t>Caracterizar la Población que ejerce la Economia Popular para generar Asociatividad</t>
  </si>
  <si>
    <t>$500.000,00   RECURSOS SGP PROPOSITO GENERAL
$500.000,00   RECURSOS PROPIOS</t>
  </si>
  <si>
    <t>Durante el 1er trimestre del año  2025, se realizarón 7 jornadas de avanzada y se caracterización 164 nuevos emprendimientos.
El 2do trimestre del año 2025, se realizan 3 jornadas de avanzadas. Se caracterizan 68 emprendimientos.
 El 3er trimestre del año 2025, se realizo 1 jornada de avanzada y se caracterizaron 95 emprendimientos
Durante el 3er trimestre del año se realizo 1 jornada de avanzadas en las Comunas 9 y 10, el día 19 y 20 de Agosto, se aplico asistencia t écnica con el fin de identificar los emprendedores de la economía popular.
Para un total acumulado de 11 avanzadas y 327 nuevos emprendimientos caracterizados.</t>
  </si>
  <si>
    <t>17.17</t>
  </si>
  <si>
    <t>Servicio de apoyo y consolidación de las Comisiones Regionales de Competitividad - CRC</t>
  </si>
  <si>
    <t xml:space="preserve">Planes de trabajo concertados con las CRC para su consolidación </t>
  </si>
  <si>
    <t>Plan de Trabajo construido y armonizado con la Comisión Regional de Competitividad para aumentar el índice de competitividad de ciudades (ICC) de Armenia</t>
  </si>
  <si>
    <t xml:space="preserve">11001 - 2.3.2.02.02.008.3502006,064.83117.034
11001 - 2.3.2.02.02.008.3502006,064.83117.001
</t>
  </si>
  <si>
    <t xml:space="preserve">
$500.000,00   RECURSOS SGP PROPOSITO GENERAL
$500.000,00   RECURSOS PROPIOS
</t>
  </si>
  <si>
    <t>Servicio de asistencia técnica a las Mipymes para el acceso a nuevos mercados</t>
  </si>
  <si>
    <t>Identificar los sectores con mayor necesidad de generar emprendimientos para las creacion de los Centros de Reindustralizacion  ZASCA</t>
  </si>
  <si>
    <t xml:space="preserve">11001 - 2.3.2.02.02.008.3502022,064.83117.034
11001 - 2.3.2.02.02.008.3502022,064.83117.001
</t>
  </si>
  <si>
    <t>Trabajo</t>
  </si>
  <si>
    <t>8.5</t>
  </si>
  <si>
    <t>Generación y formalización del empleo</t>
  </si>
  <si>
    <t>Servicios de gestión para generación y formalización del empleo</t>
  </si>
  <si>
    <t>Eventos realizados</t>
  </si>
  <si>
    <t>Armenia Con Más Oportunidades Para La Generación Y Formalización Del Empleo En La Ciudad De Armenia</t>
  </si>
  <si>
    <t xml:space="preserve">Jornadas de apoyo para la empleabilidad  con todas las poblaciones: 
jovenes
Poblacion en condicion de discapacidad
Mujeres
Poblacion LGBTI
Adultos Mayores
Migrantes
Victimas
Reinsertados
</t>
  </si>
  <si>
    <t xml:space="preserve">11001 - 2.3.2.02.02.009.3602002.065.91138 – 001
11001 - 2.3.2.02.02.009.3602002.065.91138 - 034
</t>
  </si>
  <si>
    <t xml:space="preserve">$559.800.000,00 RECURSOS PROPIOS
$190.592.445,00 SGP PROPOSITO GENERAL
</t>
  </si>
  <si>
    <t>Durante el primer semestre se realizaro 15 jornadas de empleabilidad , durante este trimestre se realizaron 10 para un total de 25 jornadas de apoyo a la empleabilidad ,  Las jornadas se realizaron  de la siguiente manera;  18 julio barrio santander ( acta 470), 24 de julio parque el bosque ( acta 377), 26 de julio CDC ciudad drada ( acta 483), 18 de agosto parque sucre (acta 488), 31 julio,28 de agosto y 25 de septiembre casa de la mujer (actas 506, 613 y 632), 19 septiembre barrio gaitan alto (acta 542), 21 de septiembre barrio genesis (acta 611), 12 septiembre mall privilegio (acta 588)en total se atendieron 44 personas en busca de ofertas laborales, a quienes se les asesoro en presentacion personal, presentacion de hojas de vida, postura y comunicacion en las entrevistas de trabajo de las 44 personas atendidas  25 son mujeres, 21 jovenes 2  victimas del conflicto armado, 1 afrodescendiente, 1 migrante y 2 desplazdos.</t>
  </si>
  <si>
    <t>Gestionar alianzas para la Operación de la agencia pública de empleo en los  4 PVD y Punto CAM</t>
  </si>
  <si>
    <t>Durante el primer semestre se realizo atencion en  3 PVD y CAM, durante el tercer  trimestre se continua atencion en 2 PVD (ciudad dorada actas 507 y 543), en el horario de miercoles y viernes de 8am a 12m y de 2pm a 5 pm),PVD libreros acta 493,  casa de la mujer acta 488 y 632 ( ultimo jueves de cada mes de 8am a 12m) y punto CAM ( de lunes a viernes de 8am a 12 m y de 2pm a 5 pm) actas 464, 594 y 646</t>
  </si>
  <si>
    <t>Promover a las mujeres emprendedoras de Armenia  a traves del Fondo Mujer Emprende  de la vicepresidencia  como instrumento de política pública para el empoderamiento económico de las mujeres</t>
  </si>
  <si>
    <t>Durante el primer semestre se realizazon 11 capacitaciones en el diplomado "iniciativas empresariales en apoyo al empoderamiento economico de las mujeres, en el segundo trimestre se realizo la graduacion del diplomado "iniciativas empresariales con enfasis en alimentos en apoyo al empoderamiento economico de las mujeres y 1 mesa de trabajo con mujeres para un total de 13 actividades las cuales se desarrollaron de la siguiente manera: 04 julio, graduacion diplomado( acta 417), 14 agosto mesa de trabajo en la casa de la mujer (ficha evento)</t>
  </si>
  <si>
    <t>Jornadas de socialización de incentivos tributarios a empresarios del municipio de Armenia</t>
  </si>
  <si>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t>
  </si>
  <si>
    <t xml:space="preserve">Informes Tecnicos de seguimiento a Indicadores de ocupacion y desocupacion  y  del Inidice de Competitividad de Ciudades </t>
  </si>
  <si>
    <t>Durante el primer semestre se realizaron 7 informes economicos, en el segundo trimestre se realizaron 2 infomes para un total de 9, estos informes contienen los analisis tecnicos  de seguimiento a Indicadores de ocupacion y desocupacion (2).</t>
  </si>
  <si>
    <t>Socialización de la Alerta Temprana No.. 041 de la Defensoría del Pueblo</t>
  </si>
  <si>
    <t>Durante el primer semestre se realizaron 17 jornadas de socializacion sobre alerta 041, durante el tercer trimestre se realizaron 3, para un tota de 20, en diferentes sectores de la ciudad: 27 agosto, mesa de trabajo equipo para plantear ruta a seguir (acta 533), 09 de septiembre, comerciantes Barrio granada (acta 580), 29 septiembre, comerciantes centro comercial del cafe (acta 639), en este proceso se brinda asesoria sobre la importancia de la alerta emitida por la defensoria del pueblo, haciendo enfasis en la importancia de prevencion de ESCNNA, la trata de personas y el microtrafico.</t>
  </si>
  <si>
    <t>Servicio de apoyo al fortalecimiento de políticas públicas para la generación y formalización del empleo en el marco del trabajo decente</t>
  </si>
  <si>
    <t>Estrategias realizadas</t>
  </si>
  <si>
    <t xml:space="preserve">Elaboración  e Implementacion  de la Política Pública de Desarrollo Economico del Municpio de Armenia </t>
  </si>
  <si>
    <t xml:space="preserve">
11001 - 2.3.2.02.02.009.3602027.065.91138 - 034
</t>
  </si>
  <si>
    <t xml:space="preserve">
$75.820.204,00 SGP PROPOSITO GENERAL
</t>
  </si>
  <si>
    <t xml:space="preserve">Durante el primer semestre se realzaron 21 actividades, en el tercer trimestre se realizaron 13 mesas de trabajo y 1 documento base para un total de 34 actividades, entre las cuales se destacan: 
13 mesas de trabajo con actores internos y externos, de las cuales 10 de ellas fueron llevadas a cabo con el equipo formulador donde se analizan los compromisos y revisión general del documento diagnóstico y la proyección del acuerdo para ser sometido a probación por parte del Concejo Municipal, conforme a los requisitos de constitucionalidad, legalidad y conveniencia, 
Con los actores externos se llevaron a cabo 3 mesas relacionadas con la formulación de la política pública, en las cuales previo el desarrollo de la etapa de alistamiento, se contó con la participación de integrantes del Concejo Municipal, Consejo Municipal de Desarrollo Económico, Secretarias y Departamentos Administrativos y entes descentralizados del nivel municipal y la Comisión Regional de Competitividad.
Dentro de estas mesas de trabajo se presentó la trazabilidad del proceso de formulación de la Política Pública de Desarrollo Económico y Competitividad, desde el momento en que inició, manejando la metodología tipo foro, donde de manera participativa cada uno de los actores presentaron propuestas como posibles líneas de acción para ser incorporadas entro de cada uno de los programas, para continuar con el proceso de formación.
</t>
  </si>
  <si>
    <t xml:space="preserve">TOTAL </t>
  </si>
  <si>
    <t>REPRESENTANTE LEGAL</t>
  </si>
  <si>
    <t>RESPONSABLE DE LA DEPENDENCIA  Y/O ENTIDAD</t>
  </si>
  <si>
    <t>JAMES PADILLA GARCIA</t>
  </si>
  <si>
    <t>DIEGO FERNANDO TOBON GIL</t>
  </si>
  <si>
    <t>ALCALDE</t>
  </si>
  <si>
    <t>SECRETARIO / DIRECTOR</t>
  </si>
  <si>
    <t>____________________________________________________________
Centro Administrativo Municipal CAM, piso 3 Tel – (6) 741 71 00 Ext. 804, 805</t>
  </si>
  <si>
    <t>2.3.2.02.02.009.459919.148.89121.001</t>
  </si>
  <si>
    <t>100.01.2.3.2.02.02.008.00.00.4599019.148.89121.001</t>
  </si>
  <si>
    <t>2.3.2.02.02.009.459919.148.89122.001</t>
  </si>
  <si>
    <t>100.01.2.3.2.02.02.008.00.00.4599019.148.89122.001</t>
  </si>
  <si>
    <t>2.3.2.02.02.009.459919.148.35130.001</t>
  </si>
  <si>
    <t>100.01.2.3.2.02.01.003.00.00.4599019.148.35130.001</t>
  </si>
  <si>
    <t>2.3.2.02.02.009.459919.148.45230.001</t>
  </si>
  <si>
    <t>2.3.2.02.02.009.459919.148.45266.001</t>
  </si>
  <si>
    <t>100.01.2.3.2.02.01.004.00.00.4599019.148.45266.001</t>
  </si>
  <si>
    <t>2.3.2.02.02.009.459919.148.83620.001</t>
  </si>
  <si>
    <t>100.01.2.3.2.02.02.008.00.00.4599019.148.83620.001</t>
  </si>
  <si>
    <t>2.3.2.02.02.009.459919.148.91112.034</t>
  </si>
  <si>
    <t>2.3.2.02.02.009.459919.148.91112.001</t>
  </si>
  <si>
    <t>Plna de Accion</t>
  </si>
  <si>
    <t>SUIFP</t>
  </si>
  <si>
    <t>Informes generados por el observatorio de ciudad en el año</t>
  </si>
  <si>
    <t>Apoyo y asistencia tecnica para la generacion, analisis y consolidacion y divulgacion de la informacion del Observatorio Ciudad, paz, convivencia y cultura ciudadana del Municipio de Armenia.</t>
  </si>
  <si>
    <t>Campañas de promoción (intervención cultural de la vida cotidiana) diseñadas e implementadas en el año</t>
  </si>
  <si>
    <t xml:space="preserve">Desarrollo de campañas de promoción e intervención cultural de la vida cotidiana diseñadas e implementadas.
</t>
  </si>
  <si>
    <t>Talleres ciudadanos para la paz  ciudadana y la reconciliación realizados</t>
  </si>
  <si>
    <t xml:space="preserve">
Desarrollar Talleres de resolucion de conflictos, convivencia pacifica y manejo adecuado de los conflictos y prevencion de la violencia en el territorio. (Volantes - Piezas Publicitarias - Boletines - Material Pedagogico-logistica).</t>
  </si>
  <si>
    <t xml:space="preserve">Generación de escenarios para la memoria y la identidad local realizados </t>
  </si>
  <si>
    <t>Generar espacios y ambientes de paz en el Municipio de Armenia, a traves de actividades academicas, culturales, ludicas y deportivas orientadas al mejoramiento de la convivecia en el territorio en asocio con entidades del orden nacional, Departamental y Municipal</t>
  </si>
  <si>
    <t>PLAN DE ACCIÓN</t>
  </si>
  <si>
    <t>Código: D-DP-PDE-051</t>
  </si>
  <si>
    <t>Fecha: 04/01/2021</t>
  </si>
  <si>
    <t xml:space="preserve">Proceso de Direccionamiento Estratégico </t>
  </si>
  <si>
    <t>Versión: 009</t>
  </si>
  <si>
    <t>Departamento Administrativo de Planeación</t>
  </si>
  <si>
    <t>SECRETARÍA O  ENTIDAD RESPONSABLE: 1.DESPACHO DEL ALCALDE</t>
  </si>
  <si>
    <t>VIGENCIA AÑO:2022</t>
  </si>
  <si>
    <t xml:space="preserve">PLAN  DE DESARROLLO </t>
  </si>
  <si>
    <t xml:space="preserve">FUENTES DE FINANCIACIÓN </t>
  </si>
  <si>
    <t>INDICADOR DE BIENESTAR</t>
  </si>
  <si>
    <t>NDICADOR DE PRODUCTO</t>
  </si>
  <si>
    <t xml:space="preserve">LÍNEA BASE </t>
  </si>
  <si>
    <t>META CUATRENIO</t>
  </si>
  <si>
    <t>LINEA BASE</t>
  </si>
  <si>
    <t>Objetivo del Proyecto</t>
  </si>
  <si>
    <t xml:space="preserve">Línea base de las acciones/
Actividades del Proyecto
</t>
  </si>
  <si>
    <t>PRODUCTO KPT</t>
  </si>
  <si>
    <t xml:space="preserve">Recursos asignados, en pesos en el momento presupuestal </t>
  </si>
  <si>
    <t>INSTITUCIONAL Y GOBIERNO: "Servir y hacer las cosas bien"</t>
  </si>
  <si>
    <t>Gobierno Territorial</t>
  </si>
  <si>
    <t>12, 16, 17, 11</t>
  </si>
  <si>
    <t xml:space="preserve">Índice de incremento de la credibilidad de la comunidad </t>
  </si>
  <si>
    <t>ND</t>
  </si>
  <si>
    <t>Gobierno con calidad</t>
  </si>
  <si>
    <t xml:space="preserve">Información Pa todos </t>
  </si>
  <si>
    <t>Número de campañas institucionales diseñadas y difundidas en el cuatrienio.</t>
  </si>
  <si>
    <t>Todos Informados</t>
  </si>
  <si>
    <t>Fortalecer los procesos de difusión de contenidos
informativos sobre acciones adelantadas por la
Administración Municipal y de asuntos o
contenidos de interés para la ciudadanía, así
como los procesos de percepción de e
interacción con la misma.</t>
  </si>
  <si>
    <t>Contratación de servicios profesionales para apoyar la emisión de boletines externos de prensa con información institucional y corporativa.</t>
  </si>
  <si>
    <t>SGP Propósito General</t>
  </si>
  <si>
    <t>Profesional Especializado Despacho del Alcalde Comunicaciones</t>
  </si>
  <si>
    <t>Contratación de  servicios profesionales para la emisión de comunicados de prensa externos con información institucional y corporativa.</t>
  </si>
  <si>
    <t>Contratación de servicios profesionales para creación de campañas institucionales publicitarias externas.</t>
  </si>
  <si>
    <t>Contratación de servicios profesionales para implementar un plan de medios que garantice la difusión institucional del gobierno en prensa, radio, televisión, medios digitales externos.</t>
  </si>
  <si>
    <t>SLB</t>
  </si>
  <si>
    <t>Propios</t>
  </si>
  <si>
    <t>Contratación de servicios profesionales para el diseño, diagramación, impresión y acabados del periódico institucional.</t>
  </si>
  <si>
    <t>Contratación de suministro de  productos relacionados con la impresión y materiales litográficos requeridos para el desarrollo de las actividades propias del proyecto.</t>
  </si>
  <si>
    <t>Contratación de suministro de cartuchos, tintas y tóner requeridos para el desarrollo de las actividades propias del proyecto.</t>
  </si>
  <si>
    <t>Contratación para la compra de equipos de cómputo requeridos para el desarrollo de las actividades propias del proyecto.</t>
  </si>
  <si>
    <t>Contratación para la compra de equipos de impresión que ejecutan dos o más de las siguientes funciones: imprimir, escanear, fotocopiar, enviar fax, requeridos para el desarrollo de las actividades propias del proyecto.</t>
  </si>
  <si>
    <t>Contratación de servicios profesionales para el compañamiento logístico protocolario a los actos institucionales con el Señor Alcalde, redacción de discursos, notas de estilo y/o publicaciones.</t>
  </si>
  <si>
    <t>Contratación de servicios profesionales para apoyar desarrollo de procesos administrativos en plataformas de gestión y control: Gacetas</t>
  </si>
  <si>
    <t>Contratación de servicios de apoyo a la gestión para la producción de campañas publicitarias institucionales para el cumplimiento del Plan de Comunicación Organizacional.</t>
  </si>
  <si>
    <t>Contratación de servicios de apoyo a la gestión para la emisión de boletines internos.</t>
  </si>
  <si>
    <t>Contratación de servicios de apoyo a la gestión para el fortalecimiento de la oficina de Comunicaciones en relación con la actualización de archivo</t>
  </si>
  <si>
    <t xml:space="preserve">Contratación de servicios profesionales para la actualización, socialización y divulgación permanente de la información institucional por las redes sociales propias como: Facebook, Twitter, Instagram asi como el canal de youtube.  </t>
  </si>
  <si>
    <t>Durante el 1er trimestre del año se identificaron 32 emprendedores de la economía popular.
En el 2do trimestre del año se identifcan 42 emprendedores de la economia popular.
Durante el 3er trimestre del año 2025, Se realizo 1 jornadas de avanzadas en las Comunas 9, y 10, el día 19 y 20 de agosto, se aplico asistencia t écnica a 95 emprendedores, con el fin de identificar los emprendedoresde la economía popular.
Para un total acumulado de 169 emprendedores.</t>
  </si>
  <si>
    <t>Durante el primer semestre se realizaron  12 jornadas de socializacion de insentivos tributarios , en el tercer trimestre se realizaron  3 jornadas, para un total de 15, en estas jornadas se les socializa a los empresarios sobre los Beneficios tributarios y los lineamientos para acceder a estos beneficios, dichas jornadas  se realizaron asi:i: 30 de agosto,  acta 543 sector la cecilia, 03 de septiembre acta 550 sector granada y aledaños, 21 de septiembre acta 612 , barrio genesis, Se considera que deben realizarce mas acciones inherentes para que los comerciantes tengan conocimiento de los incentivos tributarios.</t>
  </si>
  <si>
    <t xml:space="preserve">Durante el primer semestre se realizaron 6 actividades de asesoramiento, en el tercer trimestre se realizaron 2 actividades para un total de 8: 06 Agosto mesa de trabajo para certificacion a la finca la alejandra ( acta 491), 17 de septiembre reunion con la sociacion de arteanos cuyabros, durante esta visita se les socializa sobre la importancia del ciclo de vida del producto, economia circular y proceso para obtener certificacion en mercados verdes con apoyo de la CRQ. (acta 597) Se considera que deben realizarce mas acciones inherentes a la certificción en negocios verdes </t>
  </si>
  <si>
    <t>Durante el 1er trimestre del año 2025 se realizaron 3 actividades y 164 caracterizaciones digitales.
En el 2do trimestre del año 2025 se realiza 1 actividad y  68 caracterizaciones digitales.
En el 3er trimestre del año 2025 se realiza 1 actividad y 95 caracterizaciones digitales.
Para un total acumulado de 5 actividades y 327 caracterizaciones.
Durante el 3er trimestre se realizo lo siguiente así: El 25 de junio del 2025 mediante oficio 2025-OF-5854 se realiza Solicitud de recursos para la creación del Fondo Municipal de Desarrollo Empresarial y Comunal y la creación del Banco de Proyectos empresariales y comunales.
El  25 julio del 2025 mediante oficio 2025EE-4941 SC se realiza Convocatoria reunión para socialización avances creación del Fondo Municipal de Desarrollo Empresarial y Comunal.
El 25 julio del 2025 mediante oficio 2025EE-4942 SC se realiza Convocatoria reunión para socialización avances creación del Fondo Municipal de Desarrollo Empresarial y Comunal.
El 25 de julio del 2025 mediante oficio 2025-OF-6902 se realiza Convocatoria reunión para socialización avances creación del Fondo Municipal de Desarrollo Empresarial y Comunal.
El 11 agosto del 2025 mediante oficio 2025EE-5449 SC se realiza Convocatoria mesa de trabajo - Fondo Municipal de Desarrollo Empresarial y Comunal.  
El 03 de septiembre del 2025 mediante oficio 2025-OF-8324 se recibe Respuesta a solicitud sobre creación del Fondo Municipal de Desarrollo Empresarial y Comunal.
El 21 de agosto de 2025 mediante acta 511 se realiza mesa de trabajo #2 creacion fondo municipal de desarrollo empresarial y comunal.
El 29 de agosto de 2025 mediante acta 544 se realiza mesa de trabajo #3 creacion fondo municipal de desarrollo empresarial.
El 10 de septiembre de 2025 mediante acta 585 se realiza mesa de trabajo con comunales "fondo municipal de desarrollo empresarial".
El 30 de septiembre de 2025 mediante acta 651 se realiza mesa de trabajo equipo y comunales "fondo municipal de desarrollo empresarial".
Para lo cual desde este despacho realizó 327 caracterizaciones digitales para formar la base de datos de emprendedores de la economía popular.</t>
  </si>
  <si>
    <r>
      <t>La Secretaría de Desarrollo Económico ingresó en la base de datos de Ministerio de Agricultura y Desarrollo Rural</t>
    </r>
    <r>
      <rPr>
        <b/>
        <sz val="14"/>
        <rFont val="Arial"/>
        <family val="2"/>
      </rPr>
      <t xml:space="preserve"> 150 </t>
    </r>
    <r>
      <rPr>
        <sz val="14"/>
        <rFont val="Arial"/>
        <family val="2"/>
      </rPr>
      <t xml:space="preserve">inscripcione de usuarios hasta el segundo trimestre de 2025, y para el tercer trimestre de la misma vigencia se ingresaron </t>
    </r>
    <r>
      <rPr>
        <b/>
        <sz val="14"/>
        <rFont val="Arial"/>
        <family val="2"/>
      </rPr>
      <t>333</t>
    </r>
    <r>
      <rPr>
        <sz val="14"/>
        <rFont val="Arial"/>
        <family val="2"/>
      </rPr>
      <t xml:space="preserve"> inscripciones nuevas, para un total de 483 evaluaciones agropecuarias subidas a la plataforma del Ministerio de Agricultura, dando cumplimiento a mas del 100% de la meta propuesta, debido a que es una plataforma del ministerio de agricultura se hace necesario que permanezca habilitada y modificar el Plan de Acción en cuanto a la meta total para validarlas en el trimestre final de 2025
Dicha información es base fundamental para la asignación de recursos a proyectos agricolas a los productores rurales del Municipio de Armenia cuando estos sean aprobados.  Se puede verificar la informacion en la plataforma del Ministerio de Agricultura.</t>
    </r>
  </si>
  <si>
    <t xml:space="preserve">
En el primer trimestre de la vigencia 2025, los días 26, 27 y 28 de febrero de 2025, se contó con la participación de seis empresarios del Quindío: Café La Morelia, La Fogata, Icónico Terraza, Armenia Hotel, Hacienda El Palmar y Hotel Montes de la Castellana, en la 44ª Vitrina Turística de ANATO, realizada en Corferias, Bogotá.
En el segundo trimestre de la vigencia 2025, se llevó a cabo la feria turística "Descubre destinos, cultura y experiencias inolvidables", el día 19 de junio, en el primer piso de la Alcaldía Municipal de Armenia, en horario de 9:00 a.m. a 4:00 p.m. El evento contó con la participación de empresarios como: El Mundo de Isa, Artesana, Artesano, Etnias Tejidos Ancestrales, Artemolas, Hotel Montes de la Castellana, Aldea Púrpura S.A.S., Samava y Diego Tours. Esta actividad tuvo como objetivo promover la oferta turística, artesanal y cultural del municipio, generando visibilidad a los emprendimientos locales y fortaleciendo el posicionamiento de Armenia como un destino diverso y atractivo.
En el tercer trimestre de la vigencia 2025, el 23 de agosto, se llevó a cabo en el Mall Privilegio el Coffee Party – Fiesta del Café, con el propósito de exaltar el aroma y el sabor del café como protagonistas de nuestra identidad cultural, generando un espacio de integración, promoción turística,  valoración de nuestro patrimonio cafetero y visibilidad a los emprendedores locales.
Se contó con la participación de  seis (6) empresarios del café, entre ellos: Café La Molineda Quindiana, Cafe Cafeína, Cafe Martinica, El Barista, Cafe Culto y Nigredo Café.
Para un total acumulado a la fecha de 20  empresarios</t>
  </si>
  <si>
    <t>Promover la participacion de Empresarios del Sector Turistico de Armenia en espacios de Promocion de la Ciudad como destino turistico</t>
  </si>
  <si>
    <t>En el primer trimestre del año 2025 se realizarón 3 actividades.
En el segundo trimestre del año 2025 se realizan 3 actividades.
En el tercer trimestre del año 2025 se realizaron 4 actividades
Para un total acumulado de 10 actividades.
El 11 de Agosto de 2025 mediante acta 495 se socializa a los adjudicatarios activos para la Convocatoria de Postulación de la Terna para la elección de los dos representantes de los Comerciantes ante la Junta Administradora de la PMMA.
El 12 de agosto de 2025 mediante acta 456 se da apertura según lo dispuesto en la Circular No. 2025-CI-352 frente a la convocatoria a todos los Adjudicatarios y comerciantes de locales activos de la Plaza de Mercado Minorista de Armenia (PMMA) para la recepción de las ternas de Postulación para la elección de los representantes de los Comerciantes ante la Junta Administradora de la Plaza de Mercado Minorista de Armenia
El 22 de Agosto mediante Acta 513 se realiza mesa de trabajo con la situación actual de la entrega del conocimiento del profesional universitario LN José Fernando Monsalve en la oficina administrativa plaza de mercado minorista.
El 17 de septiembre de 2025 mediante acta 600 el subsecretario de la Secretaría de Desarrollo Económico doctor John Fabio Suarez da apertura a la reunión, para socializar temas concernientes al Pabellón de Carnes de la Plaza de Mercado Minorista de Armenia.</t>
  </si>
  <si>
    <t>Durante el 1er trimestre del año 2025 se realizaron  200 caracterizaciones digitales.
En el 2do trimestre del año 2025 se realizan 174 caracterizaciones digitales.
En el 3er trimestre del año 2025 se realizaron 95 caracterizaciones digitales.
Para un total acumulado de 469 caracterizaciones dgitales de emprendedores de la economia popular.</t>
  </si>
  <si>
    <t>Durante el 1re trimestre del año se realizaron 5 actividades.
En el 2do trimestre del año 2025 se reailiza 1 actividad.
En el 3er trimestre del año 2025 se realiza 1 actividad.
Para un total acumulado de 7 actividades.
El 19 y 20 de agosto se realizó mediante avanzada de caracterización y asistencia tecnica la socialización de la Plataforma Armenia más Bonita y Productiva a los emprendedores, empresarios y microempresarios de la cra 19 donde se llevara a cabo la construcción del deprimido.
El día  11 de Septiembre.del año 2025 se efectuo la 2da sesión ordinaria del consejo de Desarrollo Ecoómico, mediante  Acta Nro. 2. como soporte se evidencia la Presentación oficial de la Plataforma Armenia Bonita y Prtoductiva, se destaca que este es el principal escenario de Participación ciudadana del Sector de Fortalecimiento empresarial.</t>
  </si>
  <si>
    <t>En el primer trimestre del año 2025 se realización 2 actividades.
En el 2do trimestre del año se realiza 1 actividad.
En el 3er trimestre del año 2025 se realiza 1 actividad.
Para un total acumulado de 4 actividades.
Para el cumplimiento de esta actividad, Para el tercer trimestre 2025 se da importancia al clúster inducido para fortalecer la competitividad del sector rural mediante la CREACIÓN DE UN PARQUE AGROINDUSTRIAL posiblemente entre la ciudad de Armenia y el aeropuerto El Edén, por lo que se identifican los lotes del municipio en dicha área, lo que llevo a un estudio de la MACRO-LOCALIZACIÓN del posible parque agroindustrial, para luego hacer el estudio de la MACRO-LOCALIZACIÓN, identificando las variables que facilitarían la visita técnica a los lotes de mayor valoración para el logro del objetivo trazado por el plan de gobierno del actual alcalde.
Mediante Acta 547 del 02 de septiembre se realiza reunion valoracion de lotes para cluster inducida parque agroindustrial
Mediante Acta 617 del 23 de septiembre se realiza reunion microlocalizacion gestion parque agroindustrial
“Se tiene proyectada una reunión con la Cámara de Comercio para dar continuidad al fortalecimiento de los clústeres activos en la ciudad de Armenia”.</t>
  </si>
  <si>
    <t>Durante el 1er trimestre del año 2025 se realizarón 5 ferias.
Durante el 2do trimestre del año se realizan 3 ferias.
Durante el 3er trimestre del año 2025 se realizaron 3 ferias
Para un total acumulado de 11 espacios de promoción.
16 de agosto - Feria de emprendimientos residentes Conjunto Residencial Cibeles, Comuna 5.
14 de septiembre - Feria Día del Tendero en el Parque Soleden Comfenalco Quindio, donde asistieron emprendedores locales
18 de septiembre - Feria de emprendimiento para Población con Enfoque Diferencial - Comuna 7 CAM - donde asistieron emprendedores locales.</t>
  </si>
  <si>
    <t xml:space="preserve">
Durante el 1er trimestre del año 2025, se reaizaron 4 actividades.
En el 2do trimestre del año 2025 se realiza 1 actividad.
En el 3er trimestre del año 2025, se realiza 1 actividad.
Para un total acumulado de 6 actividades.
El 22 de septiembre de 2025 se realizó envio de documento borrador para corrección del convenio con Bancoldex y dejar trazabilidad en el porcentaje de las tasas de interes para los emprendedores, empresarios y microempresarios que soliciten credito.
El 11 de Septiembre.del año 2025 se efectuo la 2da sesión ordinaria del consejo Acta Nro. 2.</t>
  </si>
  <si>
    <t>Durante el 1er trimestre del año 2025, se realizarón 4 actividades.
En el 2do trimestre del año se realiza 1 actividad.
En el 3er trimestre del año 2025 se realiza 1 actividad.
Para un total acumulado de 6 actividades.
Durante el 3er trimestre, El 11 de septiembre con Acta Nro. 02, se realizó el Consejo de Desarrollo Economico donde se socializo el programa de internacionalización "Armenia Exporta al Mundo" para ser ejecutado desde la Secretaria de Desarrollo Económico.
Informe de gestion del programa de internacionalización para llevar a cabo estrategias e implementación.
El día 29 de septiembre se hizo entrega de los avances en el programa de internacionalización, el documento ya cuenta con gráficas, justificación y antecedentes lo que estaba previsto para el tercer trimestre del plan de acción, quedo estipulado que en el cuatro trimestre se va a llevar acabo la revisión del programa como va hasta la fecha y realizar las observaciones pertinentes por si se deben de realizar cambios hacerlos durante este periodo.</t>
  </si>
  <si>
    <t xml:space="preserve">Durante el segundo trimestre del año 2025, el día 23 de mayo se asistió a la reunión correspondiente, registrada en el acta No. 362. la SDE presentto ante los Funcionarios de Invest in Armenia lo que viene trabajando la Secretaria de Desarrollo económico sobre la ruta de Inversión para fortalecer el turismo y otros sectores para los inversionistas nacionales y extranjeros, en ella podrá mirar el plan de ordenamiento territorial, incentivos tributarios, sitios de interés, negocios que se pueden iniciar en la ciudad, las rutas que posee el aeropuerto el Edén en Armenia, la Camara de Comercio hace unas recomendaciones sobre los temas que se deben incluir para poder pasarl al área de comunicaciones y de las tics para que pueda comenzar a elaborar las piezas publicitarias y divulgarlas.
En e tercer trimestre no se logro consolidar la agenda propuesta con invest in Armenia.
</t>
  </si>
  <si>
    <t>Durante el 1er trimestre del año 2025 se realizarón 32 asistencias técnicas.
En el 2do trimestre del año se realizarón 42 asistencias técnicas. 
Para un total acumulado de 74 asistencias técnicas empresariales</t>
  </si>
  <si>
    <t>Durante el 1er trimestre del año, se realizó mesa de trabajo con la CRCQ El 07 de febrero Acta Nro. 017.
Durante el 2do trimestre del año se anexa reporte  de seguimiento a las sesiones ordinarias de la CRCQ.
Para el tercer trimestre no fue posible consolidar la agenda con Gobernación del Quindío.</t>
  </si>
  <si>
    <t>Esta actividad se cumplió en el 1er trimestre del año 2025. Fecha 13 de Febrero Acta Nro.022. 
Durante el 2do trimestre del año se anexa reporte  de seguimiento.
Durante el 3er trimestre se realizo el 30 de septiembre mediante acta 650 reunión de convocatoria ZASCA</t>
  </si>
  <si>
    <t>En el primer semestre se realizaron 50 procesos de acompañamiento,mediante comité Operativo del mes del 29 de juio de 2025 se determinó complementar la descripción del  INDICADOR / ACCIONES / ACTIVIDADES   manifestando que en adelante seria una meta de mantenimiento y en el tercer trimestre se realizaron 28  acompañamientos para un total acomulado a la fecha de 78. Los acompañamientos realizados fueron en las siguientes fincas: Villa Inglesa, Escuela La Pradera ,Colegio INEM (Finca INEM), El Vergel, La Camelia,  Fundacion Manos de Dios, La Victoria, Agua Bonita Lote 3, El Recuerdo, El Jardin, Agua Bonita Lote 4, La Victoria, El Vergel 2, Institucion Educativa Jose Maria Cordoba, El Jardin, El Belencito, La Milagrosa, El Carmen del Piñar, Fundacion Tizu, Porvenir, El Vergel, Tierra Seca, El Vergel, Las Guacas, Santa Lucia, Donde Luzma, Porvenir, Villa Juliana, El Guacimo,  La Estrella  . Para el tercer (03) trimestre de la vigencia 2025, se  hicieron 28 visitas de extensión agropecuaria  en las siguientes zonas : 1,2 y 3.</t>
  </si>
  <si>
    <t>En el primer semestre  se realizaron 62 procesos de acompañamiento, en el  tercer  trimestre se realizaron 11 acompañamientos para un total acumulado a la fecha de 73. Los acompañamientos realizados fueron en las siguientes fincas: El Escondite, La Sirenita, La Linda, La Pradera, Guayacanes, Mesones, Agromat, Malabar, Rancho, visitas al ICA y FEDEGAN.</t>
  </si>
  <si>
    <t>Mediante el Proyecto Ciencia, tecnología e innovación agropecuaria para un campo con más Oportunidades  la Secretaría de Desarrolloo Económico ejecuta un promedio de  se han atendido  a Productores con servicio de extensión agropecuaria así vigencia 2024  se atendieron 449  productores y en la vigencia 2025 se atendieron a septiembre 30 de 2024 se han atendido a 455 productores</t>
  </si>
  <si>
    <t xml:space="preserve">Mediante el Proyecto Infraestructura Productiva y Comercialización - Frigocafe  la Secretaría de Desarrollo Económico ejecuta un promedio de 3 acciones mediante las cuales se ejerce  la Supervisión a la concesión para el mantenimiento de la infraestructura de la planta de beneficio animal FRIGOCAFE en la cual  se benefician las especies de animales que han sido declarados como aptas para el consumo humano y que ha sido registrado y autorizado para este fin.
</t>
  </si>
  <si>
    <t>En la vigencia 2024 se realizó la formulación del proyecto de Promocion Turistica para el municipio, en la FICHA DE PRESENTACIÓN DE PROYECTOS ante el Ministerio de Comercio, Industria y Turismo -Viceministerio de Turismo Fondo Nacional de Turismo - FONTUR, con el objetivo de ayudar al posicionamiento de Armenia como turistico nacional e internacionalmente 
Para el primer trimestre  de la vigencia 2025 la Secretaría de Desarrollo Económico, identifico, caracterizo y priorizo la fuente de financiación para la formulación del proyecto de promoción del municipio de Armenia, en cooperación con los gremios del sector turismo. En el segundo trimestre de 2025 se socializó el proyecto FONTUR ante representantes de FENALCO (4 de junio) y se presentó la Ficha Técnica de Promoción de Destino en el Comité Operativo del 18 de junio, como paso previo a su radicación ante FONTUR.
Para el tercer trimestre el 2 de septiembre de 2025, la Secretaría de Desarrollo Económico sostuvo una reunión estratégica en las instalaciones de Fenalco, con el objetivo de revisar el avance del proyecto "Promoción Destino Armenia" ante Fontur. En este espacio se socializaron las cotizaciones requeridas para la radicación del proyecto, así como el soporte documental correspondiente al proceso ya gestionado ante Fontur. Esta acción se enmarca dentro de la estrategia de atracción de inversión y promoción del municipio como destino turístico competitivo a nivel nacional. Para un total acumulado a la fecha con relación a la meta fisica de 60%</t>
  </si>
  <si>
    <t xml:space="preserve">Mediante el Proyecto Productividad Y Competitividad De Las Empresas De Armenia la Secretaría de Desarrollo Económico ejecuta un promedio de 35 actividades para Fortalecer las empresas  del Municipio de Armenia brindando servicios de asistencia técnica para mejorar la competitividad de los sectores productivos  proyectandolas a la internacionalizacion del mercado en el cual participan, este macro proyecto tiene dos componentes: Turismo y Fortalecimimiento Empresarial, para la construccion integral del PEST Plan Estrategico Sectorial del Turismo 2025-2027 de Armenia se ha ejecutado 14 acciones que en su integralidad aportan para la construcción e implementación del Documento.
</t>
  </si>
  <si>
    <t xml:space="preserve">Se ha brindado  asesoria, asistencia tecnica y acompañamiento  a empresarios de sector turistico , gremios, corporaciones en formulación de proyectos para el fortalecimiento  empresarial así:vigencia 2024  se asesoraron 31  empresarios de sector turistico  y en la vigencia 2025 se atendieron a septiembre 30 de 2025 se han asesorado a  8 empresarios de sector turistico </t>
  </si>
  <si>
    <t xml:space="preserve">La Secretaría de Desarrollo Económico identifico de manera tardía que la meta de incremento que quedo transcrita en el PDM 2024-2027 esta formulada para un cumplimiento de 16 guías turisticos capacitados, debido a la importancia de este producto se han realizado las siguientes acciones: En la Vigencia 2024 se capacitaron 16 guías y dos cursos (Etiqueta y Protocolo y Formulación de Proyectos) en la vigencia 2025  a la fecha se han capacitado 25  guías en tres cursos (Primeros Auxiios, Mesa y Bar y Salvamento Acuático)
</t>
  </si>
  <si>
    <t>La Secretaría de Desarrollo Económico de manera permanente a realizdo la Promoción para la  reactivacion de la Plaza de Mercado Minorista de Armenia como el centro de abasto de la ciudad, con acciones encaminadas al fortalecimiento  y promocion de los adjudicatarios activos</t>
  </si>
  <si>
    <t>La Secretaría de Desarrollo Económico  par la implementación de Fondo Municipal de Desarrollo Empresarial a beneficiado en el 2024 a 108 empresarios al ser caracterizados e incluidos en la base de datos de emprendedores, en la vigencia 2025 se han caracterizado 327 emprendedores.</t>
  </si>
  <si>
    <t>La Secretaría de Desarrollo Económico es la Segunda ciudad capital de Colombia en implementar el Laboratorio de Economía Popular como Programa de Fortalecimiento Empresarial, Emprendimiento ,  traves del  Centro de Desarrollo Empresarial y emprendimiento en 4 puntos vive Digital  en la vigencia 2024 se  brindo Servicio de asistencia técnica y acompañamiento productivo y empresarial a 29 emprendedores y en la vigencia 2025 a la fecha a 169</t>
  </si>
  <si>
    <t xml:space="preserve">La Secretaría de Desarrollo Económico  y por iniciativa de la Academia La Universidad EAM en e 2024, diseño un programa para dar acceso a los mercados nacionales e internacionales en la cual fueron beneficiarios 57 emprendedores en la primer Vitrina Comercial Internacional con el apoyo de la Alcaldia de Armenia, INNpulsa y CEmprende. Donde se lograron firmar acuerdos comerciales por más de 400 mil dolares.
El 17 de Octubre se hizo presencia en el 2do Seminario de Internacionalización para hacer negocios con U.S.A desde el Quindio.Los días 18 y 19 de Noviembre se brinda asistencia técnica y acompañamiento a 57  emprendimientos que asistieron a la Rueda de Negocios y Vitrina Comercial  Internacional para exportación. Para la vigencia 2025 se han realizado 2 ruedas de negocios benenficiando directamente a 9 emprendedores </t>
  </si>
  <si>
    <t>La Secretaría de Desarrollo Económico ha brindado Servicio de asistencia técnica para emprendedores y/o empresas en edad temprana en el 2024 a 39 empresarios y en al vigencia 2025 a 84</t>
  </si>
  <si>
    <t>La Secretaría de Desarrollo Económico cada vigencia a acatado las actividades llideradaas por la Gobernación del Quindío en lo que respecta a la y armonización con la Comisión Regional de Competitividad para aumentar el índice de competitividad de ciudades (ICC) de Armenia</t>
  </si>
  <si>
    <t>La Secretaría de Desarrollo Económico cada vigencia a realizado las acciones propias para Identificar los sectores con mayor necesidad de generar emprendimientos para las creacion de los Centros de Reindustralizacion  ZASCA con la Camara de comercio como aliado para tal fin.</t>
  </si>
  <si>
    <t>La Secretaría de Desarrollo Económico a traves de Ferias de inserción laboral con todas las poblaciones de acciones para Promover a las mujeres emprendedoras de Armenia y  Capacitaciones y asesoramiento en economia circular ha realizado eventos e</t>
  </si>
  <si>
    <t xml:space="preserve">La Secretaría de Desarrollo Económico recibio al inicio del cuatrienio los insumos relacionados con el proceso de formulación de la Política Pública de Desarrollo Económico y Competitividad en su fase de diagnostica, debido  a que estos productos fueron construidos con los Planes de Desarrolloo Municipal, Depatamental y Nacional correspondientes a los periodos que finalizaban en su momento (2020-2023), se determino la necesidad de revisar nuevamente estos productos en cada uno de sus componentes y poder asi articularlos, armonizarlos y actualizarlos a os nuevos instrumentos de planificación, y ademas de esto hubo que tener en cuenta algunos tiempos muertos mientras se llebava a cabo las fases de aprobación de los nuevos Planes de Desarrollo en todos su niveles, contando con el proceso de Armomización e implementación de esos nuevos planes, que para el caso de Armenia, el PDM fue aprobado por medio del Acuerdo 309 de junio 2024, terminando el proceso de armeonización en el mes de julio del mismo año, situación similar que se llevo a cabo para el caso del PDM del nivel departamental.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</si>
</sst>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quot;\ #,##0"/>
    <numFmt numFmtId="165" formatCode="_-* #,##0_-;\-* #,##0_-;_-* &quot;-&quot;_-;_-@"/>
  </numFmts>
  <fonts count="22" x14ac:knownFonts="1">
    <font>
      <sz val="10"/>
      <color rgb="FF000000"/>
      <name val="Calibri"/>
      <scheme val="minor"/>
    </font>
    <font>
      <sz val="10"/>
      <name val="Arial"/>
      <family val="2"/>
    </font>
    <font>
      <sz val="10"/>
      <name val="Calibri"/>
      <family val="2"/>
    </font>
    <font>
      <b/>
      <sz val="12"/>
      <name val="Arial"/>
      <family val="2"/>
    </font>
    <font>
      <sz val="16"/>
      <name val="Arial"/>
      <family val="2"/>
    </font>
    <font>
      <b/>
      <sz val="11"/>
      <name val="Arial"/>
      <family val="2"/>
    </font>
    <font>
      <b/>
      <sz val="12"/>
      <name val="Arial"/>
      <family val="2"/>
    </font>
    <font>
      <b/>
      <sz val="12"/>
      <color rgb="FFFFFFFF"/>
      <name val="Arial"/>
      <family val="2"/>
    </font>
    <font>
      <sz val="12"/>
      <name val="Arial"/>
      <family val="2"/>
    </font>
    <font>
      <sz val="18"/>
      <name val="Arial"/>
      <family val="2"/>
    </font>
    <font>
      <b/>
      <sz val="18"/>
      <color rgb="FF000000"/>
      <name val="Arial"/>
      <family val="2"/>
    </font>
    <font>
      <sz val="18"/>
      <color rgb="FF000000"/>
      <name val="Arial"/>
      <family val="2"/>
    </font>
    <font>
      <sz val="18"/>
      <name val="Arial"/>
      <family val="2"/>
    </font>
    <font>
      <sz val="10"/>
      <color rgb="FF000000"/>
      <name val="Calibri"/>
      <family val="2"/>
      <scheme val="minor"/>
    </font>
    <font>
      <b/>
      <sz val="14"/>
      <name val="Arial"/>
      <family val="2"/>
    </font>
    <font>
      <sz val="14"/>
      <name val="Arial"/>
      <family val="2"/>
    </font>
    <font>
      <sz val="14"/>
      <name val="Calibri"/>
      <family val="2"/>
    </font>
    <font>
      <sz val="14"/>
      <color rgb="FF000000"/>
      <name val="Calibri"/>
      <family val="2"/>
      <scheme val="minor"/>
    </font>
    <font>
      <b/>
      <sz val="16"/>
      <name val="Arial"/>
      <family val="2"/>
    </font>
    <font>
      <b/>
      <sz val="16"/>
      <name val="Calibri"/>
      <family val="2"/>
    </font>
    <font>
      <sz val="16"/>
      <name val="Calibri"/>
      <family val="2"/>
    </font>
    <font>
      <sz val="16"/>
      <color rgb="FF000000"/>
      <name val="Calibri"/>
      <family val="2"/>
      <scheme val="minor"/>
    </font>
  </fonts>
  <fills count="13">
    <fill>
      <patternFill patternType="none"/>
    </fill>
    <fill>
      <patternFill patternType="gray125"/>
    </fill>
    <fill>
      <patternFill patternType="solid">
        <fgColor rgb="FFD6E3BC"/>
        <bgColor rgb="FFD6E3BC"/>
      </patternFill>
    </fill>
    <fill>
      <patternFill patternType="solid">
        <fgColor rgb="FFB7DEE8"/>
        <bgColor rgb="FFB7DEE8"/>
      </patternFill>
    </fill>
    <fill>
      <patternFill patternType="solid">
        <fgColor rgb="FFD8E4BC"/>
        <bgColor rgb="FFD8E4BC"/>
      </patternFill>
    </fill>
    <fill>
      <patternFill patternType="solid">
        <fgColor rgb="FFFFFF99"/>
        <bgColor rgb="FFFFFF99"/>
      </patternFill>
    </fill>
    <fill>
      <patternFill patternType="solid">
        <fgColor rgb="FFFF3300"/>
        <bgColor rgb="FFFF3300"/>
      </patternFill>
    </fill>
    <fill>
      <patternFill patternType="solid">
        <fgColor rgb="FFFFFF00"/>
        <bgColor rgb="FFFFFF00"/>
      </patternFill>
    </fill>
    <fill>
      <patternFill patternType="solid">
        <fgColor rgb="FF92D050"/>
        <bgColor rgb="FF92D050"/>
      </patternFill>
    </fill>
    <fill>
      <patternFill patternType="solid">
        <fgColor rgb="FFB6DDE8"/>
        <bgColor rgb="FFB6DDE8"/>
      </patternFill>
    </fill>
    <fill>
      <patternFill patternType="solid">
        <fgColor rgb="FFD8D8D8"/>
        <bgColor rgb="FFD8D8D8"/>
      </patternFill>
    </fill>
    <fill>
      <patternFill patternType="solid">
        <fgColor rgb="FFFFC000"/>
        <bgColor rgb="FFFFC000"/>
      </patternFill>
    </fill>
    <fill>
      <patternFill patternType="solid">
        <fgColor rgb="FFFFE699"/>
        <bgColor rgb="FFFFE699"/>
      </patternFill>
    </fill>
  </fills>
  <borders count="11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right style="medium">
        <color rgb="FF000000"/>
      </right>
      <top style="medium">
        <color rgb="FFCCCCCC"/>
      </top>
      <bottom/>
      <diagonal/>
    </border>
    <border>
      <left style="medium">
        <color rgb="FFCCCCCC"/>
      </left>
      <right/>
      <top style="medium">
        <color rgb="FFCCCCCC"/>
      </top>
      <bottom/>
      <diagonal/>
    </border>
    <border>
      <left/>
      <right style="thin">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style="thin">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diagonal/>
    </border>
  </borders>
  <cellStyleXfs count="2">
    <xf numFmtId="0" fontId="0" fillId="0" borderId="0"/>
    <xf numFmtId="43" fontId="13" fillId="0" borderId="0" applyFont="0" applyFill="0" applyBorder="0" applyAlignment="0" applyProtection="0"/>
  </cellStyleXfs>
  <cellXfs count="312">
    <xf numFmtId="0" fontId="0" fillId="0" borderId="0" xfId="0"/>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9" fillId="0" borderId="67" xfId="0" applyFont="1" applyBorder="1" applyAlignment="1">
      <alignment horizontal="center" vertical="center" wrapText="1"/>
    </xf>
    <xf numFmtId="0" fontId="9" fillId="10" borderId="90" xfId="0" applyFont="1" applyFill="1" applyBorder="1" applyAlignment="1">
      <alignment horizontal="center" vertical="center" wrapText="1"/>
    </xf>
    <xf numFmtId="10" fontId="9" fillId="10" borderId="90" xfId="0" applyNumberFormat="1" applyFont="1" applyFill="1" applyBorder="1" applyAlignment="1">
      <alignment horizontal="center" vertical="center" wrapText="1"/>
    </xf>
    <xf numFmtId="0" fontId="3" fillId="10" borderId="90" xfId="0" applyFont="1" applyFill="1" applyBorder="1" applyAlignment="1">
      <alignment horizontal="center" vertical="center" wrapText="1"/>
    </xf>
    <xf numFmtId="164" fontId="3" fillId="10" borderId="90" xfId="0" applyNumberFormat="1" applyFont="1" applyFill="1" applyBorder="1" applyAlignment="1">
      <alignment horizontal="center" vertical="center" wrapText="1"/>
    </xf>
    <xf numFmtId="164" fontId="9" fillId="10" borderId="90" xfId="0" applyNumberFormat="1" applyFont="1" applyFill="1" applyBorder="1" applyAlignment="1">
      <alignment horizontal="center" vertical="center" wrapText="1"/>
    </xf>
    <xf numFmtId="0" fontId="9" fillId="0" borderId="68"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9" fillId="0" borderId="69" xfId="0" applyFont="1" applyBorder="1" applyAlignment="1">
      <alignment vertical="center" wrapText="1"/>
    </xf>
    <xf numFmtId="164" fontId="9" fillId="0" borderId="0" xfId="0" applyNumberFormat="1" applyFont="1" applyAlignment="1">
      <alignment horizontal="right" vertical="center" wrapText="1"/>
    </xf>
    <xf numFmtId="0" fontId="1" fillId="11" borderId="90" xfId="0" applyFont="1" applyFill="1" applyBorder="1"/>
    <xf numFmtId="0" fontId="1" fillId="0" borderId="0" xfId="0" applyFont="1" applyAlignment="1">
      <alignment wrapText="1"/>
    </xf>
    <xf numFmtId="0" fontId="1" fillId="0" borderId="67" xfId="0" applyFont="1" applyBorder="1" applyAlignment="1">
      <alignment horizontal="left" vertical="center" wrapText="1"/>
    </xf>
    <xf numFmtId="0" fontId="1" fillId="0" borderId="67"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3" fillId="2" borderId="19" xfId="0" applyFont="1" applyFill="1" applyBorder="1" applyAlignment="1">
      <alignment horizontal="center" vertical="center" wrapText="1"/>
    </xf>
    <xf numFmtId="164" fontId="3" fillId="2" borderId="19" xfId="0" applyNumberFormat="1" applyFont="1" applyFill="1" applyBorder="1" applyAlignment="1">
      <alignment horizontal="right" vertical="center" wrapText="1"/>
    </xf>
    <xf numFmtId="0" fontId="3" fillId="2" borderId="34"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101" xfId="0" applyFont="1" applyFill="1" applyBorder="1" applyAlignment="1">
      <alignment horizontal="center" vertical="center" wrapText="1"/>
    </xf>
    <xf numFmtId="164" fontId="8" fillId="2" borderId="90" xfId="0" applyNumberFormat="1" applyFont="1" applyFill="1" applyBorder="1" applyAlignment="1">
      <alignment horizontal="right" vertical="center" wrapText="1"/>
    </xf>
    <xf numFmtId="0" fontId="3" fillId="5" borderId="103" xfId="0" applyFont="1" applyFill="1" applyBorder="1" applyAlignment="1">
      <alignment horizontal="center" vertical="center" wrapText="1"/>
    </xf>
    <xf numFmtId="0" fontId="3" fillId="5" borderId="104" xfId="0" applyFont="1" applyFill="1" applyBorder="1" applyAlignment="1">
      <alignment horizontal="center" vertical="center" wrapText="1"/>
    </xf>
    <xf numFmtId="0" fontId="3" fillId="5"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09" xfId="0" applyFont="1" applyFill="1" applyBorder="1" applyAlignment="1">
      <alignment horizontal="center" vertical="center" wrapText="1"/>
    </xf>
    <xf numFmtId="164" fontId="3" fillId="2" borderId="109" xfId="0" applyNumberFormat="1" applyFont="1" applyFill="1" applyBorder="1" applyAlignment="1">
      <alignment horizontal="center" vertical="center" wrapText="1"/>
    </xf>
    <xf numFmtId="0" fontId="3" fillId="2" borderId="110" xfId="0" applyFont="1" applyFill="1" applyBorder="1" applyAlignment="1">
      <alignment horizontal="center" vertical="center" wrapText="1"/>
    </xf>
    <xf numFmtId="0" fontId="9" fillId="7" borderId="67" xfId="0" applyFont="1" applyFill="1" applyBorder="1" applyAlignment="1">
      <alignment horizontal="left" vertical="center" wrapText="1"/>
    </xf>
    <xf numFmtId="0" fontId="12" fillId="0" borderId="67" xfId="0" applyFont="1" applyBorder="1" applyAlignment="1">
      <alignment horizontal="center" vertical="center" wrapText="1"/>
    </xf>
    <xf numFmtId="3" fontId="9" fillId="0" borderId="67" xfId="0" applyNumberFormat="1" applyFont="1" applyBorder="1" applyAlignment="1">
      <alignment horizontal="center" vertical="center" wrapText="1"/>
    </xf>
    <xf numFmtId="3" fontId="9" fillId="0" borderId="61" xfId="0" applyNumberFormat="1" applyFont="1" applyBorder="1" applyAlignment="1">
      <alignment horizontal="center" vertical="center" wrapText="1"/>
    </xf>
    <xf numFmtId="9" fontId="12" fillId="0" borderId="67" xfId="0" applyNumberFormat="1" applyFont="1" applyBorder="1" applyAlignment="1">
      <alignment horizontal="center" vertical="center" wrapText="1"/>
    </xf>
    <xf numFmtId="9" fontId="9" fillId="0" borderId="67" xfId="0" applyNumberFormat="1" applyFont="1" applyBorder="1" applyAlignment="1">
      <alignment horizontal="center" vertical="center" wrapText="1"/>
    </xf>
    <xf numFmtId="0" fontId="9" fillId="7" borderId="83" xfId="0" applyFont="1" applyFill="1" applyBorder="1" applyAlignment="1">
      <alignment horizontal="left" vertical="center" wrapText="1"/>
    </xf>
    <xf numFmtId="9" fontId="12" fillId="0" borderId="61" xfId="0" applyNumberFormat="1" applyFont="1" applyBorder="1" applyAlignment="1">
      <alignment horizontal="center" vertical="center" wrapText="1"/>
    </xf>
    <xf numFmtId="9" fontId="9" fillId="0" borderId="61" xfId="0" applyNumberFormat="1" applyFont="1" applyBorder="1" applyAlignment="1">
      <alignment horizontal="center" vertical="center" wrapText="1"/>
    </xf>
    <xf numFmtId="0" fontId="15" fillId="0" borderId="66" xfId="0" applyFont="1" applyBorder="1" applyAlignment="1">
      <alignment horizontal="center" vertical="center" wrapText="1"/>
    </xf>
    <xf numFmtId="10" fontId="15" fillId="0" borderId="67" xfId="0" applyNumberFormat="1" applyFont="1" applyBorder="1" applyAlignment="1">
      <alignment horizontal="center" vertical="center"/>
    </xf>
    <xf numFmtId="0" fontId="15" fillId="0" borderId="67" xfId="0" applyFont="1" applyBorder="1" applyAlignment="1">
      <alignment horizontal="left" vertical="center" wrapText="1"/>
    </xf>
    <xf numFmtId="0" fontId="15" fillId="0" borderId="70" xfId="0" applyFont="1" applyBorder="1" applyAlignment="1">
      <alignment horizontal="center" vertical="center" wrapText="1"/>
    </xf>
    <xf numFmtId="0" fontId="16" fillId="0" borderId="70" xfId="0" applyFont="1" applyBorder="1" applyAlignment="1">
      <alignment horizontal="center" vertical="center"/>
    </xf>
    <xf numFmtId="0" fontId="15" fillId="0" borderId="61" xfId="0" applyFont="1" applyBorder="1" applyAlignment="1">
      <alignment horizontal="left" vertical="center" wrapText="1"/>
    </xf>
    <xf numFmtId="0" fontId="15" fillId="0" borderId="62" xfId="0" applyFont="1" applyBorder="1" applyAlignment="1">
      <alignment horizontal="center" vertical="center" wrapText="1"/>
    </xf>
    <xf numFmtId="0" fontId="15" fillId="0" borderId="78" xfId="0" applyFont="1" applyBorder="1" applyAlignment="1">
      <alignment horizontal="left" vertical="center" wrapText="1"/>
    </xf>
    <xf numFmtId="0" fontId="15" fillId="0" borderId="70" xfId="0" applyFont="1" applyBorder="1" applyAlignment="1">
      <alignment horizontal="center" vertical="center" wrapText="1" readingOrder="1"/>
    </xf>
    <xf numFmtId="0" fontId="15" fillId="0" borderId="67" xfId="0" applyFont="1" applyBorder="1" applyAlignment="1">
      <alignment vertical="center"/>
    </xf>
    <xf numFmtId="0" fontId="14" fillId="0" borderId="79"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67" xfId="0" applyFont="1" applyBorder="1" applyAlignment="1">
      <alignment horizontal="center" vertical="center"/>
    </xf>
    <xf numFmtId="0" fontId="15" fillId="0" borderId="81" xfId="0" applyFont="1" applyBorder="1" applyAlignment="1">
      <alignment horizontal="left" vertical="center" wrapText="1"/>
    </xf>
    <xf numFmtId="0" fontId="15" fillId="0" borderId="82" xfId="0" applyFont="1" applyBorder="1" applyAlignment="1">
      <alignment horizontal="center" vertical="center"/>
    </xf>
    <xf numFmtId="0" fontId="15" fillId="0" borderId="81" xfId="0" applyFont="1" applyBorder="1" applyAlignment="1">
      <alignment horizontal="left" vertical="center" wrapText="1" readingOrder="1"/>
    </xf>
    <xf numFmtId="0" fontId="15" fillId="0" borderId="82" xfId="0" applyFont="1" applyBorder="1" applyAlignment="1">
      <alignment horizontal="center" vertical="center" wrapText="1" readingOrder="1"/>
    </xf>
    <xf numFmtId="0" fontId="15" fillId="0" borderId="82" xfId="0" applyFont="1" applyBorder="1" applyAlignment="1">
      <alignment horizontal="center" vertical="center" wrapText="1"/>
    </xf>
    <xf numFmtId="0" fontId="15" fillId="0" borderId="78" xfId="0" applyFont="1" applyBorder="1" applyAlignment="1">
      <alignment horizontal="left" vertical="center" wrapText="1" readingOrder="1"/>
    </xf>
    <xf numFmtId="0" fontId="15" fillId="0" borderId="62" xfId="0" applyFont="1" applyBorder="1" applyAlignment="1">
      <alignment horizontal="center" vertical="center"/>
    </xf>
    <xf numFmtId="0" fontId="15" fillId="0" borderId="83" xfId="0" applyFont="1" applyBorder="1" applyAlignment="1">
      <alignment horizontal="center" vertical="center" wrapText="1"/>
    </xf>
    <xf numFmtId="0" fontId="15" fillId="0" borderId="61" xfId="0" applyFont="1" applyBorder="1" applyAlignment="1">
      <alignment horizontal="center" vertical="center" wrapText="1"/>
    </xf>
    <xf numFmtId="0" fontId="14" fillId="0" borderId="75" xfId="0" applyFont="1" applyBorder="1" applyAlignment="1">
      <alignment horizontal="center" vertical="center" wrapText="1"/>
    </xf>
    <xf numFmtId="3" fontId="15" fillId="0" borderId="61" xfId="0" applyNumberFormat="1" applyFont="1" applyBorder="1" applyAlignment="1">
      <alignment horizontal="center" vertical="center" wrapText="1"/>
    </xf>
    <xf numFmtId="0" fontId="15" fillId="0" borderId="70" xfId="0" applyFont="1" applyBorder="1" applyAlignment="1">
      <alignment horizontal="center" vertical="center"/>
    </xf>
    <xf numFmtId="0" fontId="15" fillId="0" borderId="72" xfId="0" applyFont="1" applyBorder="1" applyAlignment="1">
      <alignment horizontal="center" vertical="center"/>
    </xf>
    <xf numFmtId="0" fontId="15" fillId="0" borderId="80" xfId="0" applyFont="1" applyBorder="1" applyAlignment="1">
      <alignment horizontal="center" vertical="center" wrapText="1" readingOrder="1"/>
    </xf>
    <xf numFmtId="0" fontId="15" fillId="0" borderId="80" xfId="0" applyFont="1" applyBorder="1" applyAlignment="1">
      <alignment horizontal="center" vertical="center" wrapText="1"/>
    </xf>
    <xf numFmtId="0" fontId="15" fillId="0" borderId="63" xfId="0" applyFont="1" applyBorder="1" applyAlignment="1">
      <alignment horizontal="center" vertical="center" wrapText="1" readingOrder="1"/>
    </xf>
    <xf numFmtId="0" fontId="14" fillId="0" borderId="84" xfId="0" applyFont="1" applyBorder="1" applyAlignment="1">
      <alignment horizontal="center" vertical="center" wrapText="1"/>
    </xf>
    <xf numFmtId="0" fontId="15" fillId="0" borderId="85" xfId="0" applyFont="1" applyBorder="1" applyAlignment="1">
      <alignment horizontal="center" vertical="center" wrapText="1"/>
    </xf>
    <xf numFmtId="3" fontId="15" fillId="0" borderId="85" xfId="0" applyNumberFormat="1" applyFont="1" applyBorder="1" applyAlignment="1">
      <alignment horizontal="center" vertical="center" wrapText="1"/>
    </xf>
    <xf numFmtId="0" fontId="15" fillId="0" borderId="85" xfId="0" applyFont="1" applyBorder="1" applyAlignment="1">
      <alignment horizontal="left" vertical="center" wrapText="1"/>
    </xf>
    <xf numFmtId="0" fontId="15" fillId="0" borderId="86" xfId="0" applyFont="1" applyBorder="1" applyAlignment="1">
      <alignment horizontal="center" vertical="center" wrapText="1"/>
    </xf>
    <xf numFmtId="10" fontId="15" fillId="0" borderId="85" xfId="0" applyNumberFormat="1" applyFont="1" applyBorder="1" applyAlignment="1">
      <alignment horizontal="center" vertical="center"/>
    </xf>
    <xf numFmtId="0" fontId="15" fillId="10" borderId="89" xfId="0" applyFont="1" applyFill="1" applyBorder="1" applyAlignment="1">
      <alignment horizontal="center" vertical="center" wrapText="1"/>
    </xf>
    <xf numFmtId="0" fontId="15" fillId="10" borderId="9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0" borderId="81" xfId="0" applyFont="1" applyFill="1" applyBorder="1" applyAlignment="1">
      <alignment horizontal="left" vertical="center" wrapText="1"/>
    </xf>
    <xf numFmtId="0" fontId="15" fillId="0" borderId="67"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5" fillId="0" borderId="78" xfId="0" applyFont="1" applyFill="1" applyBorder="1" applyAlignment="1">
      <alignment horizontal="left" vertical="center" wrapText="1"/>
    </xf>
    <xf numFmtId="0" fontId="15" fillId="0" borderId="78" xfId="0" applyFont="1" applyFill="1" applyBorder="1" applyAlignment="1">
      <alignment horizontal="left" vertical="center" wrapText="1" readingOrder="1"/>
    </xf>
    <xf numFmtId="0" fontId="15" fillId="0" borderId="64" xfId="0" applyFont="1" applyFill="1" applyBorder="1" applyAlignment="1">
      <alignment horizontal="left" vertical="center" wrapText="1"/>
    </xf>
    <xf numFmtId="0" fontId="15" fillId="0" borderId="67" xfId="0" applyFont="1" applyFill="1" applyBorder="1" applyAlignment="1">
      <alignment horizontal="center" vertical="center"/>
    </xf>
    <xf numFmtId="0" fontId="18" fillId="5" borderId="35" xfId="0" applyFont="1" applyFill="1" applyBorder="1" applyAlignment="1">
      <alignment horizontal="center" vertical="center" wrapText="1"/>
    </xf>
    <xf numFmtId="0" fontId="4" fillId="0" borderId="0" xfId="0" applyFont="1" applyAlignment="1">
      <alignment vertical="center" wrapText="1"/>
    </xf>
    <xf numFmtId="0" fontId="4" fillId="0" borderId="72" xfId="0" applyFont="1" applyBorder="1" applyAlignment="1">
      <alignment vertical="center" wrapText="1"/>
    </xf>
    <xf numFmtId="0" fontId="18" fillId="0" borderId="0" xfId="0" applyFont="1" applyAlignment="1">
      <alignment horizontal="center" vertical="center" wrapText="1"/>
    </xf>
    <xf numFmtId="0" fontId="4" fillId="0" borderId="0" xfId="0" applyFont="1" applyAlignment="1">
      <alignment horizontal="center" vertical="center" wrapText="1"/>
    </xf>
    <xf numFmtId="0" fontId="21" fillId="0" borderId="0" xfId="0" applyFont="1"/>
    <xf numFmtId="0" fontId="8" fillId="0" borderId="66" xfId="0" applyFont="1" applyBorder="1" applyAlignment="1">
      <alignment horizontal="center" vertical="center" wrapText="1"/>
    </xf>
    <xf numFmtId="0" fontId="2" fillId="0" borderId="72" xfId="0" applyFont="1" applyBorder="1"/>
    <xf numFmtId="0" fontId="20" fillId="0" borderId="72" xfId="0" applyFont="1" applyBorder="1"/>
    <xf numFmtId="0" fontId="2" fillId="0" borderId="73" xfId="0" applyFont="1" applyBorder="1"/>
    <xf numFmtId="0" fontId="3" fillId="0" borderId="63" xfId="0" applyFont="1" applyBorder="1" applyAlignment="1">
      <alignment horizontal="center" vertical="center" wrapText="1"/>
    </xf>
    <xf numFmtId="0" fontId="2" fillId="0" borderId="63" xfId="0" applyFont="1" applyBorder="1"/>
    <xf numFmtId="0" fontId="8" fillId="0" borderId="0" xfId="0" applyFont="1" applyAlignment="1">
      <alignment horizontal="center" vertical="center" wrapText="1"/>
    </xf>
    <xf numFmtId="0" fontId="0" fillId="0" borderId="0" xfId="0"/>
    <xf numFmtId="0" fontId="15" fillId="0" borderId="61" xfId="0" applyFont="1" applyBorder="1" applyAlignment="1">
      <alignment horizontal="center" vertical="center" wrapText="1"/>
    </xf>
    <xf numFmtId="0" fontId="16" fillId="0" borderId="37" xfId="0" applyFont="1" applyBorder="1"/>
    <xf numFmtId="0" fontId="16" fillId="0" borderId="50" xfId="0" applyFont="1" applyBorder="1"/>
    <xf numFmtId="0" fontId="15" fillId="0" borderId="76" xfId="0" applyFont="1" applyBorder="1" applyAlignment="1">
      <alignment horizontal="center" vertical="center" wrapText="1"/>
    </xf>
    <xf numFmtId="0" fontId="16" fillId="0" borderId="48" xfId="0" applyFont="1" applyBorder="1"/>
    <xf numFmtId="0" fontId="16" fillId="0" borderId="59" xfId="0" applyFont="1" applyBorder="1"/>
    <xf numFmtId="1" fontId="15" fillId="0" borderId="61" xfId="0" applyNumberFormat="1" applyFont="1" applyBorder="1" applyAlignment="1">
      <alignment horizontal="center" vertical="center" wrapText="1"/>
    </xf>
    <xf numFmtId="10" fontId="15" fillId="0" borderId="61" xfId="0" applyNumberFormat="1" applyFont="1" applyBorder="1" applyAlignment="1">
      <alignment horizontal="center" vertical="center" wrapText="1"/>
    </xf>
    <xf numFmtId="10" fontId="16" fillId="0" borderId="37" xfId="0" applyNumberFormat="1" applyFont="1" applyBorder="1"/>
    <xf numFmtId="10" fontId="16" fillId="0" borderId="50" xfId="0" applyNumberFormat="1" applyFont="1" applyBorder="1"/>
    <xf numFmtId="164" fontId="18" fillId="10" borderId="92" xfId="0" applyNumberFormat="1" applyFont="1" applyFill="1" applyBorder="1" applyAlignment="1">
      <alignment horizontal="center" vertical="center" wrapText="1"/>
    </xf>
    <xf numFmtId="164" fontId="19" fillId="0" borderId="97" xfId="0" applyNumberFormat="1" applyFont="1" applyBorder="1"/>
    <xf numFmtId="164" fontId="15" fillId="0" borderId="61" xfId="0" applyNumberFormat="1" applyFont="1" applyBorder="1" applyAlignment="1">
      <alignment horizontal="center" vertical="center" wrapText="1"/>
    </xf>
    <xf numFmtId="164" fontId="16" fillId="0" borderId="37" xfId="0" applyNumberFormat="1" applyFont="1" applyBorder="1"/>
    <xf numFmtId="164" fontId="16" fillId="0" borderId="50" xfId="0" applyNumberFormat="1" applyFont="1" applyBorder="1"/>
    <xf numFmtId="0" fontId="16" fillId="0" borderId="65" xfId="0" applyFont="1" applyBorder="1"/>
    <xf numFmtId="3" fontId="15" fillId="0" borderId="61" xfId="0" applyNumberFormat="1" applyFont="1" applyBorder="1" applyAlignment="1">
      <alignment horizontal="center" vertical="center" wrapText="1"/>
    </xf>
    <xf numFmtId="10" fontId="15" fillId="0" borderId="62" xfId="0" applyNumberFormat="1" applyFont="1" applyBorder="1" applyAlignment="1">
      <alignment horizontal="center" vertical="center" wrapText="1"/>
    </xf>
    <xf numFmtId="0" fontId="16" fillId="0" borderId="63" xfId="0" applyFont="1" applyBorder="1"/>
    <xf numFmtId="0" fontId="16" fillId="0" borderId="64" xfId="0" applyFont="1" applyBorder="1"/>
    <xf numFmtId="0" fontId="16" fillId="0" borderId="68" xfId="0" applyFont="1" applyBorder="1"/>
    <xf numFmtId="0" fontId="17" fillId="0" borderId="0" xfId="0" applyFont="1"/>
    <xf numFmtId="0" fontId="16" fillId="0" borderId="69" xfId="0" applyFont="1" applyBorder="1"/>
    <xf numFmtId="0" fontId="16" fillId="0" borderId="66" xfId="0" applyFont="1" applyBorder="1"/>
    <xf numFmtId="0" fontId="16" fillId="0" borderId="72" xfId="0" applyFont="1" applyBorder="1"/>
    <xf numFmtId="0" fontId="16" fillId="0" borderId="73" xfId="0" applyFont="1" applyBorder="1"/>
    <xf numFmtId="10" fontId="15" fillId="0" borderId="86" xfId="0" applyNumberFormat="1" applyFont="1" applyBorder="1" applyAlignment="1">
      <alignment horizontal="center" vertical="center" wrapText="1"/>
    </xf>
    <xf numFmtId="0" fontId="16" fillId="0" borderId="87" xfId="0" applyFont="1" applyBorder="1"/>
    <xf numFmtId="0" fontId="16" fillId="0" borderId="88" xfId="0" applyFont="1" applyBorder="1"/>
    <xf numFmtId="0" fontId="14" fillId="10" borderId="91" xfId="0" applyFont="1" applyFill="1" applyBorder="1" applyAlignment="1">
      <alignment horizontal="center" vertical="center" wrapText="1"/>
    </xf>
    <xf numFmtId="0" fontId="16" fillId="0" borderId="96" xfId="0" applyFont="1" applyBorder="1"/>
    <xf numFmtId="0" fontId="9" fillId="0" borderId="70" xfId="0" applyFont="1" applyBorder="1" applyAlignment="1">
      <alignment horizontal="center" vertical="center" wrapText="1"/>
    </xf>
    <xf numFmtId="0" fontId="2" fillId="0" borderId="80" xfId="0" applyFont="1" applyBorder="1"/>
    <xf numFmtId="0" fontId="20" fillId="0" borderId="80" xfId="0" applyFont="1" applyBorder="1"/>
    <xf numFmtId="0" fontId="2" fillId="0" borderId="78" xfId="0" applyFont="1" applyBorder="1"/>
    <xf numFmtId="164" fontId="18" fillId="10" borderId="38" xfId="0" applyNumberFormat="1" applyFont="1" applyFill="1" applyBorder="1" applyAlignment="1">
      <alignment horizontal="center" vertical="center" wrapText="1"/>
    </xf>
    <xf numFmtId="164" fontId="19" fillId="0" borderId="50" xfId="0" applyNumberFormat="1" applyFont="1" applyBorder="1"/>
    <xf numFmtId="164" fontId="15" fillId="10" borderId="94" xfId="0" applyNumberFormat="1" applyFont="1" applyFill="1" applyBorder="1" applyAlignment="1">
      <alignment horizontal="center" vertical="center" wrapText="1"/>
    </xf>
    <xf numFmtId="0" fontId="16" fillId="0" borderId="95" xfId="0" applyFont="1" applyBorder="1"/>
    <xf numFmtId="0" fontId="16" fillId="0" borderId="10" xfId="0" applyFont="1" applyBorder="1"/>
    <xf numFmtId="0" fontId="16" fillId="0" borderId="11" xfId="0" applyFont="1" applyBorder="1"/>
    <xf numFmtId="10" fontId="18" fillId="10" borderId="93" xfId="0" applyNumberFormat="1" applyFont="1" applyFill="1" applyBorder="1" applyAlignment="1">
      <alignment horizontal="center" vertical="center" wrapText="1"/>
    </xf>
    <xf numFmtId="0" fontId="19" fillId="0" borderId="59" xfId="0" applyFont="1" applyBorder="1"/>
    <xf numFmtId="0" fontId="14" fillId="0" borderId="75" xfId="0" applyFont="1" applyBorder="1" applyAlignment="1">
      <alignment horizontal="center" vertical="center" wrapText="1"/>
    </xf>
    <xf numFmtId="0" fontId="16" fillId="0" borderId="60" xfId="0" applyFont="1" applyBorder="1"/>
    <xf numFmtId="0" fontId="16" fillId="0" borderId="71" xfId="0" applyFont="1" applyBorder="1"/>
    <xf numFmtId="0" fontId="21" fillId="0" borderId="0" xfId="0" applyFont="1"/>
    <xf numFmtId="10" fontId="15" fillId="0" borderId="70" xfId="0" applyNumberFormat="1" applyFont="1" applyBorder="1" applyAlignment="1">
      <alignment horizontal="center" vertical="center" wrapText="1"/>
    </xf>
    <xf numFmtId="0" fontId="16" fillId="0" borderId="80" xfId="0" applyFont="1" applyBorder="1"/>
    <xf numFmtId="0" fontId="16" fillId="0" borderId="78" xfId="0" applyFont="1" applyBorder="1"/>
    <xf numFmtId="0" fontId="16" fillId="0" borderId="74" xfId="0" applyFont="1" applyBorder="1"/>
    <xf numFmtId="3" fontId="16" fillId="0" borderId="37" xfId="0" applyNumberFormat="1" applyFont="1" applyBorder="1"/>
    <xf numFmtId="3" fontId="16" fillId="0" borderId="65" xfId="0" applyNumberFormat="1" applyFont="1" applyBorder="1"/>
    <xf numFmtId="3" fontId="15" fillId="0" borderId="61" xfId="1" applyNumberFormat="1" applyFont="1" applyBorder="1" applyAlignment="1">
      <alignment horizontal="center" vertical="center"/>
    </xf>
    <xf numFmtId="3" fontId="16" fillId="0" borderId="37" xfId="1" applyNumberFormat="1" applyFont="1" applyBorder="1"/>
    <xf numFmtId="3" fontId="16" fillId="0" borderId="65" xfId="1" applyNumberFormat="1" applyFont="1" applyBorder="1"/>
    <xf numFmtId="10" fontId="14" fillId="0" borderId="61" xfId="0" applyNumberFormat="1" applyFont="1" applyBorder="1" applyAlignment="1">
      <alignment horizontal="center" vertical="center"/>
    </xf>
    <xf numFmtId="10" fontId="16" fillId="0" borderId="65" xfId="0" applyNumberFormat="1" applyFont="1" applyBorder="1"/>
    <xf numFmtId="10" fontId="15" fillId="0" borderId="70" xfId="0" applyNumberFormat="1" applyFont="1" applyBorder="1" applyAlignment="1">
      <alignment horizontal="center" vertical="center"/>
    </xf>
    <xf numFmtId="0" fontId="16" fillId="0" borderId="58" xfId="0" applyFont="1" applyBorder="1"/>
    <xf numFmtId="1" fontId="15" fillId="0" borderId="61" xfId="0" applyNumberFormat="1" applyFont="1" applyBorder="1" applyAlignment="1">
      <alignment horizontal="center" vertical="center"/>
    </xf>
    <xf numFmtId="0" fontId="15" fillId="0" borderId="61" xfId="0" applyFont="1" applyBorder="1" applyAlignment="1">
      <alignment horizontal="center" vertical="center"/>
    </xf>
    <xf numFmtId="10" fontId="15" fillId="0" borderId="62" xfId="0" applyNumberFormat="1" applyFont="1" applyBorder="1" applyAlignment="1">
      <alignment horizontal="center" vertical="center"/>
    </xf>
    <xf numFmtId="0" fontId="3" fillId="9" borderId="32" xfId="0" applyFont="1" applyFill="1" applyBorder="1" applyAlignment="1">
      <alignment horizontal="center" vertical="center" wrapText="1"/>
    </xf>
    <xf numFmtId="0" fontId="2" fillId="0" borderId="37" xfId="0" applyFont="1" applyBorder="1"/>
    <xf numFmtId="0" fontId="2" fillId="0" borderId="50" xfId="0" applyFont="1" applyBorder="1"/>
    <xf numFmtId="0" fontId="3" fillId="2" borderId="45" xfId="0" applyFont="1" applyFill="1" applyBorder="1" applyAlignment="1">
      <alignment horizontal="center" vertical="center" wrapText="1"/>
    </xf>
    <xf numFmtId="0" fontId="2" fillId="0" borderId="48" xfId="0" applyFont="1" applyBorder="1"/>
    <xf numFmtId="0" fontId="2" fillId="0" borderId="59" xfId="0" applyFont="1" applyBorder="1"/>
    <xf numFmtId="0" fontId="6" fillId="2" borderId="39" xfId="0" applyFont="1" applyFill="1" applyBorder="1" applyAlignment="1">
      <alignment horizontal="center" vertical="center" wrapText="1"/>
    </xf>
    <xf numFmtId="0" fontId="2" fillId="0" borderId="46" xfId="0" applyFont="1" applyBorder="1"/>
    <xf numFmtId="0" fontId="2" fillId="0" borderId="51" xfId="0" applyFont="1" applyBorder="1"/>
    <xf numFmtId="0" fontId="6" fillId="2" borderId="32" xfId="0" applyFont="1" applyFill="1" applyBorder="1" applyAlignment="1">
      <alignment horizontal="center" vertical="center" wrapText="1"/>
    </xf>
    <xf numFmtId="0" fontId="2" fillId="0" borderId="58" xfId="0" applyFont="1" applyBorder="1"/>
    <xf numFmtId="0" fontId="3" fillId="5" borderId="32"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20" fillId="0" borderId="37" xfId="0" applyFont="1" applyBorder="1"/>
    <xf numFmtId="0" fontId="20" fillId="0" borderId="50" xfId="0" applyFont="1" applyBorder="1"/>
    <xf numFmtId="10" fontId="3" fillId="4" borderId="28" xfId="0" applyNumberFormat="1" applyFont="1" applyFill="1" applyBorder="1" applyAlignment="1">
      <alignment horizontal="center" vertical="center" wrapText="1"/>
    </xf>
    <xf numFmtId="0" fontId="2" fillId="0" borderId="16" xfId="0" applyFont="1" applyBorder="1"/>
    <xf numFmtId="0" fontId="2" fillId="0" borderId="29" xfId="0" applyFont="1" applyBorder="1"/>
    <xf numFmtId="0" fontId="5" fillId="3" borderId="27" xfId="0" applyFont="1" applyFill="1" applyBorder="1" applyAlignment="1">
      <alignment horizontal="center" vertical="center" wrapText="1"/>
    </xf>
    <xf numFmtId="0" fontId="2" fillId="0" borderId="33" xfId="0" applyFont="1" applyBorder="1"/>
    <xf numFmtId="0" fontId="2" fillId="0" borderId="52" xfId="0" applyFont="1" applyBorder="1"/>
    <xf numFmtId="0" fontId="3" fillId="2" borderId="32"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10" xfId="0" applyFont="1" applyBorder="1"/>
    <xf numFmtId="0" fontId="2" fillId="0" borderId="11" xfId="0" applyFont="1" applyBorder="1"/>
    <xf numFmtId="0" fontId="6" fillId="3" borderId="27" xfId="0" applyFont="1" applyFill="1" applyBorder="1" applyAlignment="1">
      <alignment horizontal="center" vertical="center" wrapText="1"/>
    </xf>
    <xf numFmtId="0" fontId="3" fillId="0" borderId="16" xfId="0" applyFont="1" applyBorder="1" applyAlignment="1">
      <alignment horizontal="center" vertical="center" wrapText="1"/>
    </xf>
    <xf numFmtId="0" fontId="2" fillId="0" borderId="17" xfId="0" applyFont="1" applyBorder="1"/>
    <xf numFmtId="0" fontId="3" fillId="2" borderId="44" xfId="0" applyFont="1" applyFill="1" applyBorder="1" applyAlignment="1">
      <alignment horizontal="center" vertical="center" wrapText="1"/>
    </xf>
    <xf numFmtId="0" fontId="2" fillId="0" borderId="47" xfId="0" applyFont="1" applyBorder="1"/>
    <xf numFmtId="0" fontId="2" fillId="0" borderId="57" xfId="0" applyFont="1" applyBorder="1"/>
    <xf numFmtId="0" fontId="3" fillId="4" borderId="28"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xf>
    <xf numFmtId="0" fontId="2" fillId="0" borderId="12" xfId="0" applyFont="1" applyBorder="1"/>
    <xf numFmtId="0" fontId="18" fillId="0" borderId="16" xfId="0" applyFont="1" applyBorder="1" applyAlignment="1">
      <alignment horizontal="center" vertical="center"/>
    </xf>
    <xf numFmtId="0" fontId="3" fillId="2" borderId="20" xfId="0" applyFont="1" applyFill="1" applyBorder="1" applyAlignment="1">
      <alignment horizontal="center" vertical="center" wrapText="1"/>
    </xf>
    <xf numFmtId="0" fontId="2" fillId="0" borderId="3" xfId="0" applyFont="1" applyBorder="1"/>
    <xf numFmtId="0" fontId="20" fillId="0" borderId="3" xfId="0" applyFont="1" applyBorder="1"/>
    <xf numFmtId="0" fontId="2" fillId="0" borderId="23" xfId="0" applyFont="1" applyBorder="1"/>
    <xf numFmtId="0" fontId="20" fillId="0" borderId="12" xfId="0" applyFont="1" applyBorder="1"/>
    <xf numFmtId="0" fontId="3" fillId="0" borderId="15" xfId="0" applyFont="1" applyBorder="1" applyAlignment="1">
      <alignment horizontal="center" vertical="center" wrapText="1"/>
    </xf>
    <xf numFmtId="0" fontId="20" fillId="0" borderId="16" xfId="0" applyFont="1" applyBorder="1"/>
    <xf numFmtId="0" fontId="18"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wrapText="1"/>
    </xf>
    <xf numFmtId="0" fontId="2" fillId="0" borderId="5" xfId="0" applyFont="1" applyBorder="1"/>
    <xf numFmtId="0" fontId="4" fillId="0" borderId="8" xfId="0" applyFont="1" applyBorder="1" applyAlignment="1">
      <alignment horizontal="left" vertical="center" wrapText="1"/>
    </xf>
    <xf numFmtId="0" fontId="2" fillId="0" borderId="9" xfId="0" applyFont="1" applyBorder="1"/>
    <xf numFmtId="0" fontId="4" fillId="0" borderId="13" xfId="0" applyFont="1" applyBorder="1" applyAlignment="1">
      <alignment horizontal="left" vertical="center" wrapText="1"/>
    </xf>
    <xf numFmtId="0" fontId="2" fillId="0" borderId="14" xfId="0" applyFont="1" applyBorder="1"/>
    <xf numFmtId="3" fontId="15" fillId="0" borderId="61" xfId="0" applyNumberFormat="1" applyFont="1" applyBorder="1" applyAlignment="1">
      <alignment horizontal="center" vertical="center"/>
    </xf>
    <xf numFmtId="164" fontId="15" fillId="0" borderId="32" xfId="0" applyNumberFormat="1" applyFont="1" applyBorder="1" applyAlignment="1">
      <alignment horizontal="center" vertical="center"/>
    </xf>
    <xf numFmtId="164" fontId="16" fillId="0" borderId="65" xfId="0" applyNumberFormat="1" applyFont="1" applyBorder="1"/>
    <xf numFmtId="10" fontId="14" fillId="0" borderId="32" xfId="0" applyNumberFormat="1" applyFont="1" applyBorder="1" applyAlignment="1">
      <alignment horizontal="center" vertical="center"/>
    </xf>
    <xf numFmtId="0" fontId="15" fillId="0" borderId="48" xfId="0" applyFont="1" applyBorder="1" applyAlignment="1">
      <alignment horizontal="center" vertical="center" wrapText="1"/>
    </xf>
    <xf numFmtId="164" fontId="15" fillId="0" borderId="37" xfId="0" applyNumberFormat="1" applyFont="1" applyBorder="1" applyAlignment="1">
      <alignment horizontal="center" vertical="center" wrapText="1"/>
    </xf>
    <xf numFmtId="0" fontId="15" fillId="0" borderId="83"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65" xfId="0" applyFont="1" applyBorder="1" applyAlignment="1">
      <alignment horizontal="center" vertical="center" wrapText="1"/>
    </xf>
    <xf numFmtId="0" fontId="16" fillId="0" borderId="77" xfId="0" applyFont="1" applyBorder="1"/>
    <xf numFmtId="0" fontId="15" fillId="0" borderId="37" xfId="0" applyFont="1" applyBorder="1" applyAlignment="1">
      <alignment horizontal="center" vertical="center" wrapText="1"/>
    </xf>
    <xf numFmtId="0" fontId="14" fillId="0" borderId="60" xfId="0" applyFont="1" applyBorder="1" applyAlignment="1">
      <alignment horizontal="center" vertical="center" wrapText="1"/>
    </xf>
    <xf numFmtId="0" fontId="15" fillId="0" borderId="62" xfId="0" applyFont="1" applyBorder="1" applyAlignment="1">
      <alignment horizontal="center" vertical="center" wrapText="1"/>
    </xf>
    <xf numFmtId="10" fontId="14" fillId="0" borderId="62" xfId="0" applyNumberFormat="1" applyFont="1" applyBorder="1" applyAlignment="1">
      <alignment horizontal="center" vertical="center"/>
    </xf>
    <xf numFmtId="0" fontId="14" fillId="0" borderId="61" xfId="0" applyFont="1" applyBorder="1" applyAlignment="1">
      <alignment horizontal="center" vertical="center"/>
    </xf>
    <xf numFmtId="1" fontId="15" fillId="0" borderId="37" xfId="0" applyNumberFormat="1" applyFont="1" applyBorder="1" applyAlignment="1">
      <alignment horizontal="center" vertical="center"/>
    </xf>
    <xf numFmtId="0" fontId="15" fillId="0" borderId="37" xfId="0" applyFont="1" applyBorder="1" applyAlignment="1">
      <alignment horizontal="center" vertical="center"/>
    </xf>
    <xf numFmtId="0" fontId="6" fillId="2" borderId="31" xfId="0" applyFont="1" applyFill="1" applyBorder="1" applyAlignment="1">
      <alignment horizontal="center" vertical="center" wrapText="1"/>
    </xf>
    <xf numFmtId="0" fontId="2" fillId="0" borderId="36" xfId="0" applyFont="1" applyBorder="1"/>
    <xf numFmtId="0" fontId="2" fillId="0" borderId="49" xfId="0" applyFont="1" applyBorder="1"/>
    <xf numFmtId="0" fontId="3" fillId="2" borderId="24" xfId="0" applyFont="1" applyFill="1" applyBorder="1" applyAlignment="1">
      <alignment horizontal="center" vertical="center" wrapText="1"/>
    </xf>
    <xf numFmtId="0" fontId="2" fillId="0" borderId="25" xfId="0" applyFont="1" applyBorder="1"/>
    <xf numFmtId="0" fontId="2" fillId="0" borderId="26" xfId="0" applyFont="1" applyBorder="1"/>
    <xf numFmtId="0" fontId="3" fillId="0" borderId="3" xfId="0" applyFont="1" applyBorder="1" applyAlignment="1">
      <alignment horizontal="center" vertical="center" wrapText="1"/>
    </xf>
    <xf numFmtId="10" fontId="3" fillId="4" borderId="15" xfId="0" applyNumberFormat="1" applyFont="1" applyFill="1" applyBorder="1" applyAlignment="1">
      <alignment horizontal="center" vertical="center" wrapText="1"/>
    </xf>
    <xf numFmtId="0" fontId="3" fillId="3" borderId="2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02" xfId="0" applyFont="1" applyFill="1" applyBorder="1" applyAlignment="1">
      <alignment horizontal="center" vertical="center" wrapText="1"/>
    </xf>
    <xf numFmtId="0" fontId="2" fillId="0" borderId="97" xfId="0" applyFont="1" applyBorder="1"/>
    <xf numFmtId="0" fontId="10" fillId="12" borderId="75" xfId="0" applyFont="1" applyFill="1" applyBorder="1" applyAlignment="1">
      <alignment horizontal="center" vertical="center" wrapText="1"/>
    </xf>
    <xf numFmtId="0" fontId="2" fillId="0" borderId="60" xfId="0" applyFont="1" applyBorder="1"/>
    <xf numFmtId="0" fontId="2" fillId="0" borderId="71" xfId="0" applyFont="1" applyBorder="1"/>
    <xf numFmtId="0" fontId="10" fillId="0" borderId="61" xfId="0" applyFont="1" applyBorder="1" applyAlignment="1">
      <alignment horizontal="center" vertical="center" wrapText="1"/>
    </xf>
    <xf numFmtId="0" fontId="2" fillId="0" borderId="65" xfId="0" applyFont="1" applyBorder="1"/>
    <xf numFmtId="0" fontId="11" fillId="0" borderId="61" xfId="0" applyFont="1" applyBorder="1" applyAlignment="1">
      <alignment horizontal="center" vertical="center" wrapText="1"/>
    </xf>
    <xf numFmtId="0" fontId="6" fillId="2" borderId="44" xfId="0" applyFont="1" applyFill="1" applyBorder="1" applyAlignment="1">
      <alignment horizontal="center" vertical="center" wrapText="1"/>
    </xf>
    <xf numFmtId="3" fontId="9" fillId="0" borderId="61" xfId="0" applyNumberFormat="1" applyFont="1" applyBorder="1" applyAlignment="1">
      <alignment horizontal="center" vertical="center" wrapText="1"/>
    </xf>
    <xf numFmtId="164" fontId="12" fillId="0" borderId="61" xfId="0" applyNumberFormat="1" applyFont="1" applyBorder="1" applyAlignment="1">
      <alignment horizontal="center" vertical="center" wrapText="1"/>
    </xf>
    <xf numFmtId="0" fontId="9" fillId="0" borderId="76" xfId="0" applyFont="1" applyBorder="1" applyAlignment="1">
      <alignment horizontal="center" vertical="center" wrapText="1"/>
    </xf>
    <xf numFmtId="0" fontId="2" fillId="0" borderId="111" xfId="0" applyFont="1" applyBorder="1"/>
    <xf numFmtId="0" fontId="11" fillId="0" borderId="62" xfId="0" applyFont="1" applyBorder="1" applyAlignment="1">
      <alignment horizontal="center" vertical="center" wrapText="1"/>
    </xf>
    <xf numFmtId="0" fontId="2" fillId="0" borderId="68" xfId="0" applyFont="1" applyBorder="1"/>
    <xf numFmtId="0" fontId="2" fillId="0" borderId="66" xfId="0" applyFont="1" applyBorder="1"/>
    <xf numFmtId="165" fontId="9" fillId="0" borderId="75"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3" fillId="2" borderId="28" xfId="0" applyFont="1" applyFill="1" applyBorder="1" applyAlignment="1">
      <alignment horizontal="center" vertical="center" wrapText="1"/>
    </xf>
    <xf numFmtId="0" fontId="8" fillId="2" borderId="98" xfId="0" applyFont="1" applyFill="1" applyBorder="1" applyAlignment="1">
      <alignment horizontal="center" vertical="center" wrapText="1"/>
    </xf>
    <xf numFmtId="0" fontId="2" fillId="0" borderId="99" xfId="0" applyFont="1" applyBorder="1"/>
    <xf numFmtId="0" fontId="2" fillId="0" borderId="100" xfId="0" applyFont="1" applyBorder="1"/>
    <xf numFmtId="0" fontId="3" fillId="2" borderId="15"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4" fillId="0" borderId="67" xfId="0" applyFont="1" applyFill="1" applyBorder="1" applyAlignment="1">
      <alignment horizontal="left" vertical="center" wrapText="1"/>
    </xf>
    <xf numFmtId="0" fontId="15" fillId="0" borderId="61" xfId="0" applyFont="1" applyFill="1" applyBorder="1" applyAlignment="1">
      <alignment horizontal="left" vertical="center" wrapText="1"/>
    </xf>
    <xf numFmtId="0" fontId="15" fillId="0" borderId="81" xfId="0" applyFont="1" applyFill="1" applyBorder="1" applyAlignment="1">
      <alignment horizontal="left" vertical="center" wrapText="1" readingOrder="1"/>
    </xf>
    <xf numFmtId="0" fontId="4" fillId="0" borderId="81"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15" fillId="0" borderId="85"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
  <sheetViews>
    <sheetView showGridLines="0" tabSelected="1" topLeftCell="G1" zoomScale="60" zoomScaleNormal="60" workbookViewId="0">
      <selection activeCell="J49" sqref="J49"/>
    </sheetView>
  </sheetViews>
  <sheetFormatPr baseColWidth="10" defaultColWidth="14.42578125" defaultRowHeight="15" customHeight="1" x14ac:dyDescent="0.35"/>
  <cols>
    <col min="1" max="1" width="36.5703125" customWidth="1"/>
    <col min="2" max="2" width="22.42578125" customWidth="1"/>
    <col min="3" max="3" width="19.42578125" customWidth="1"/>
    <col min="4" max="4" width="45.42578125" customWidth="1"/>
    <col min="5" max="5" width="28.140625" customWidth="1"/>
    <col min="6" max="6" width="30.7109375" customWidth="1"/>
    <col min="7" max="7" width="29" customWidth="1"/>
    <col min="8" max="8" width="30.85546875" customWidth="1"/>
    <col min="9" max="10" width="28.42578125" customWidth="1"/>
    <col min="11" max="11" width="18.7109375" customWidth="1"/>
    <col min="12" max="13" width="22.7109375" customWidth="1"/>
    <col min="14" max="14" width="47.85546875" customWidth="1"/>
    <col min="15" max="15" width="50.42578125" hidden="1" customWidth="1"/>
    <col min="16" max="16" width="16.7109375" hidden="1" customWidth="1"/>
    <col min="17" max="17" width="17.28515625" hidden="1" customWidth="1"/>
    <col min="18" max="18" width="20.7109375" hidden="1" customWidth="1"/>
    <col min="19" max="19" width="33.140625" hidden="1" customWidth="1"/>
    <col min="20" max="20" width="40.42578125" customWidth="1"/>
    <col min="21" max="21" width="27.140625" customWidth="1"/>
    <col min="22" max="22" width="67.5703125" style="126" customWidth="1"/>
    <col min="23" max="23" width="27.85546875" customWidth="1"/>
    <col min="24" max="24" width="29" customWidth="1"/>
    <col min="25" max="25" width="27.5703125" customWidth="1"/>
    <col min="26" max="26" width="31" customWidth="1"/>
    <col min="27" max="27" width="35.5703125" customWidth="1"/>
    <col min="28" max="31" width="34" customWidth="1"/>
    <col min="32" max="32" width="80.42578125" customWidth="1"/>
    <col min="33" max="33" width="42.42578125" customWidth="1"/>
  </cols>
  <sheetData>
    <row r="1" spans="1:33" ht="22.5" customHeight="1" x14ac:dyDescent="0.2">
      <c r="A1" s="220"/>
      <c r="B1" s="221"/>
      <c r="C1" s="245" t="s">
        <v>0</v>
      </c>
      <c r="D1" s="238"/>
      <c r="E1" s="238"/>
      <c r="F1" s="238"/>
      <c r="G1" s="238"/>
      <c r="H1" s="238"/>
      <c r="I1" s="238"/>
      <c r="J1" s="238"/>
      <c r="K1" s="238"/>
      <c r="L1" s="238"/>
      <c r="M1" s="238"/>
      <c r="N1" s="238"/>
      <c r="O1" s="238"/>
      <c r="P1" s="238"/>
      <c r="Q1" s="238"/>
      <c r="R1" s="238"/>
      <c r="S1" s="238"/>
      <c r="T1" s="238"/>
      <c r="U1" s="238"/>
      <c r="V1" s="239"/>
      <c r="W1" s="238"/>
      <c r="X1" s="238"/>
      <c r="Y1" s="238"/>
      <c r="Z1" s="238"/>
      <c r="AA1" s="238"/>
      <c r="AB1" s="238"/>
      <c r="AC1" s="238"/>
      <c r="AD1" s="238"/>
      <c r="AE1" s="238"/>
      <c r="AF1" s="246" t="s">
        <v>1</v>
      </c>
      <c r="AG1" s="247"/>
    </row>
    <row r="2" spans="1:33" ht="25.5" customHeight="1" x14ac:dyDescent="0.2">
      <c r="A2" s="222"/>
      <c r="B2" s="223"/>
      <c r="C2" s="222"/>
      <c r="D2" s="134"/>
      <c r="E2" s="134"/>
      <c r="F2" s="134"/>
      <c r="G2" s="134"/>
      <c r="H2" s="134"/>
      <c r="I2" s="134"/>
      <c r="J2" s="134"/>
      <c r="K2" s="134"/>
      <c r="L2" s="134"/>
      <c r="M2" s="134"/>
      <c r="N2" s="134"/>
      <c r="O2" s="134"/>
      <c r="P2" s="134"/>
      <c r="Q2" s="134"/>
      <c r="R2" s="134"/>
      <c r="S2" s="134"/>
      <c r="T2" s="134"/>
      <c r="U2" s="134"/>
      <c r="V2" s="181"/>
      <c r="W2" s="134"/>
      <c r="X2" s="134"/>
      <c r="Y2" s="134"/>
      <c r="Z2" s="134"/>
      <c r="AA2" s="134"/>
      <c r="AB2" s="134"/>
      <c r="AC2" s="134"/>
      <c r="AD2" s="134"/>
      <c r="AE2" s="134"/>
      <c r="AF2" s="248" t="s">
        <v>2</v>
      </c>
      <c r="AG2" s="249"/>
    </row>
    <row r="3" spans="1:33" ht="20.25" customHeight="1" x14ac:dyDescent="0.2">
      <c r="A3" s="222"/>
      <c r="B3" s="223"/>
      <c r="C3" s="222"/>
      <c r="D3" s="134"/>
      <c r="E3" s="134"/>
      <c r="F3" s="134"/>
      <c r="G3" s="134"/>
      <c r="H3" s="134"/>
      <c r="I3" s="134"/>
      <c r="J3" s="134"/>
      <c r="K3" s="134"/>
      <c r="L3" s="134"/>
      <c r="M3" s="134"/>
      <c r="N3" s="134"/>
      <c r="O3" s="134"/>
      <c r="P3" s="134"/>
      <c r="Q3" s="134"/>
      <c r="R3" s="134"/>
      <c r="S3" s="134"/>
      <c r="T3" s="134"/>
      <c r="U3" s="134"/>
      <c r="V3" s="181"/>
      <c r="W3" s="134"/>
      <c r="X3" s="134"/>
      <c r="Y3" s="134"/>
      <c r="Z3" s="134"/>
      <c r="AA3" s="134"/>
      <c r="AB3" s="134"/>
      <c r="AC3" s="134"/>
      <c r="AD3" s="134"/>
      <c r="AE3" s="134"/>
      <c r="AF3" s="248" t="s">
        <v>3</v>
      </c>
      <c r="AG3" s="249"/>
    </row>
    <row r="4" spans="1:33" ht="27.75" customHeight="1" x14ac:dyDescent="0.2">
      <c r="A4" s="224"/>
      <c r="B4" s="225"/>
      <c r="C4" s="224"/>
      <c r="D4" s="235"/>
      <c r="E4" s="235"/>
      <c r="F4" s="235"/>
      <c r="G4" s="235"/>
      <c r="H4" s="235"/>
      <c r="I4" s="235"/>
      <c r="J4" s="235"/>
      <c r="K4" s="235"/>
      <c r="L4" s="235"/>
      <c r="M4" s="235"/>
      <c r="N4" s="235"/>
      <c r="O4" s="235"/>
      <c r="P4" s="235"/>
      <c r="Q4" s="235"/>
      <c r="R4" s="235"/>
      <c r="S4" s="235"/>
      <c r="T4" s="235"/>
      <c r="U4" s="235"/>
      <c r="V4" s="241"/>
      <c r="W4" s="235"/>
      <c r="X4" s="235"/>
      <c r="Y4" s="235"/>
      <c r="Z4" s="235"/>
      <c r="AA4" s="235"/>
      <c r="AB4" s="235"/>
      <c r="AC4" s="235"/>
      <c r="AD4" s="235"/>
      <c r="AE4" s="235"/>
      <c r="AF4" s="250" t="s">
        <v>4</v>
      </c>
      <c r="AG4" s="251"/>
    </row>
    <row r="5" spans="1:33" ht="19.5" customHeight="1" x14ac:dyDescent="0.2">
      <c r="A5" s="233" t="s">
        <v>5</v>
      </c>
      <c r="B5" s="214"/>
      <c r="C5" s="214"/>
      <c r="D5" s="214"/>
      <c r="E5" s="214"/>
      <c r="F5" s="234" t="s">
        <v>6</v>
      </c>
      <c r="G5" s="235"/>
      <c r="H5" s="235"/>
      <c r="I5" s="235"/>
      <c r="J5" s="235"/>
      <c r="K5" s="235"/>
      <c r="L5" s="235"/>
      <c r="M5" s="235"/>
      <c r="N5" s="235"/>
      <c r="O5" s="235"/>
      <c r="P5" s="235"/>
      <c r="Q5" s="235"/>
      <c r="R5" s="235"/>
      <c r="S5" s="235"/>
      <c r="T5" s="235"/>
      <c r="U5" s="235"/>
      <c r="V5" s="236"/>
      <c r="W5" s="214"/>
      <c r="X5" s="214"/>
      <c r="Y5" s="214"/>
      <c r="Z5" s="214"/>
      <c r="AA5" s="214"/>
      <c r="AB5" s="214"/>
      <c r="AC5" s="214"/>
      <c r="AD5" s="214"/>
      <c r="AE5" s="214"/>
      <c r="AF5" s="214"/>
      <c r="AG5" s="228"/>
    </row>
    <row r="6" spans="1:33" ht="35.25" customHeight="1" x14ac:dyDescent="0.35">
      <c r="A6" s="233" t="s">
        <v>7</v>
      </c>
      <c r="B6" s="214"/>
      <c r="C6" s="214"/>
      <c r="D6" s="214"/>
      <c r="E6" s="214"/>
      <c r="F6" s="214"/>
      <c r="G6" s="214"/>
      <c r="H6" s="214"/>
      <c r="I6" s="214"/>
      <c r="J6" s="214"/>
      <c r="K6" s="214"/>
      <c r="L6" s="214"/>
      <c r="M6" s="214"/>
      <c r="N6" s="214"/>
      <c r="O6" s="214"/>
      <c r="P6" s="214"/>
      <c r="Q6" s="214"/>
      <c r="R6" s="214"/>
      <c r="S6" s="228"/>
      <c r="T6" s="242" t="s">
        <v>8</v>
      </c>
      <c r="U6" s="214"/>
      <c r="V6" s="243"/>
      <c r="W6" s="214"/>
      <c r="X6" s="214"/>
      <c r="Y6" s="214"/>
      <c r="Z6" s="214"/>
      <c r="AA6" s="214"/>
      <c r="AB6" s="214"/>
      <c r="AC6" s="214"/>
      <c r="AD6" s="214"/>
      <c r="AE6" s="214"/>
      <c r="AF6" s="214"/>
      <c r="AG6" s="228"/>
    </row>
    <row r="7" spans="1:33" ht="9" customHeight="1" x14ac:dyDescent="0.2">
      <c r="A7" s="1"/>
      <c r="B7" s="2"/>
      <c r="C7" s="2"/>
      <c r="D7" s="2"/>
      <c r="E7" s="2"/>
      <c r="F7" s="2"/>
      <c r="G7" s="2"/>
      <c r="H7" s="2"/>
      <c r="I7" s="2"/>
      <c r="J7" s="2"/>
      <c r="K7" s="237"/>
      <c r="L7" s="238"/>
      <c r="M7" s="238"/>
      <c r="N7" s="238"/>
      <c r="O7" s="238"/>
      <c r="P7" s="238"/>
      <c r="Q7" s="238"/>
      <c r="R7" s="238"/>
      <c r="S7" s="221"/>
      <c r="T7" s="237" t="s">
        <v>9</v>
      </c>
      <c r="U7" s="238"/>
      <c r="V7" s="239"/>
      <c r="W7" s="238"/>
      <c r="X7" s="238"/>
      <c r="Y7" s="238"/>
      <c r="Z7" s="238"/>
      <c r="AA7" s="238"/>
      <c r="AB7" s="238"/>
      <c r="AC7" s="238"/>
      <c r="AD7" s="238"/>
      <c r="AE7" s="238"/>
      <c r="AF7" s="238"/>
      <c r="AG7" s="221"/>
    </row>
    <row r="8" spans="1:33" ht="9" customHeight="1" x14ac:dyDescent="0.2">
      <c r="A8" s="3"/>
      <c r="B8" s="4"/>
      <c r="C8" s="4"/>
      <c r="D8" s="4"/>
      <c r="E8" s="4"/>
      <c r="F8" s="4"/>
      <c r="G8" s="4"/>
      <c r="H8" s="4"/>
      <c r="I8" s="4"/>
      <c r="J8" s="4"/>
      <c r="K8" s="240"/>
      <c r="L8" s="235"/>
      <c r="M8" s="235"/>
      <c r="N8" s="235"/>
      <c r="O8" s="235"/>
      <c r="P8" s="235"/>
      <c r="Q8" s="235"/>
      <c r="R8" s="235"/>
      <c r="S8" s="225"/>
      <c r="T8" s="240"/>
      <c r="U8" s="235"/>
      <c r="V8" s="241"/>
      <c r="W8" s="235"/>
      <c r="X8" s="235"/>
      <c r="Y8" s="235"/>
      <c r="Z8" s="235"/>
      <c r="AA8" s="235"/>
      <c r="AB8" s="235"/>
      <c r="AC8" s="235"/>
      <c r="AD8" s="235"/>
      <c r="AE8" s="235"/>
      <c r="AF8" s="235"/>
      <c r="AG8" s="225"/>
    </row>
    <row r="9" spans="1:33" ht="24.75" customHeight="1" x14ac:dyDescent="0.2">
      <c r="A9" s="272" t="s">
        <v>10</v>
      </c>
      <c r="B9" s="273"/>
      <c r="C9" s="273"/>
      <c r="D9" s="273"/>
      <c r="E9" s="273"/>
      <c r="F9" s="273"/>
      <c r="G9" s="273"/>
      <c r="H9" s="273"/>
      <c r="I9" s="274"/>
      <c r="J9" s="216" t="s">
        <v>11</v>
      </c>
      <c r="K9" s="232" t="s">
        <v>12</v>
      </c>
      <c r="L9" s="214"/>
      <c r="M9" s="215"/>
      <c r="N9" s="277" t="s">
        <v>13</v>
      </c>
      <c r="O9" s="216" t="s">
        <v>11</v>
      </c>
      <c r="P9" s="232" t="s">
        <v>14</v>
      </c>
      <c r="Q9" s="214"/>
      <c r="R9" s="215"/>
      <c r="S9" s="226" t="s">
        <v>13</v>
      </c>
      <c r="T9" s="227" t="s">
        <v>15</v>
      </c>
      <c r="U9" s="228"/>
      <c r="V9" s="244" t="s">
        <v>16</v>
      </c>
      <c r="W9" s="228"/>
      <c r="X9" s="242" t="s">
        <v>17</v>
      </c>
      <c r="Y9" s="228"/>
      <c r="Z9" s="227"/>
      <c r="AA9" s="214"/>
      <c r="AB9" s="214"/>
      <c r="AC9" s="214"/>
      <c r="AD9" s="214"/>
      <c r="AE9" s="228"/>
      <c r="AF9" s="6" t="s">
        <v>18</v>
      </c>
      <c r="AG9" s="6" t="s">
        <v>19</v>
      </c>
    </row>
    <row r="10" spans="1:33" ht="24" customHeight="1" x14ac:dyDescent="0.2">
      <c r="A10" s="269" t="s">
        <v>20</v>
      </c>
      <c r="B10" s="207" t="s">
        <v>21</v>
      </c>
      <c r="C10" s="207" t="s">
        <v>22</v>
      </c>
      <c r="D10" s="207" t="s">
        <v>23</v>
      </c>
      <c r="E10" s="207" t="s">
        <v>24</v>
      </c>
      <c r="F10" s="207" t="s">
        <v>25</v>
      </c>
      <c r="G10" s="279" t="s">
        <v>26</v>
      </c>
      <c r="H10" s="214"/>
      <c r="I10" s="228"/>
      <c r="J10" s="217"/>
      <c r="K10" s="275" t="s">
        <v>27</v>
      </c>
      <c r="L10" s="238"/>
      <c r="M10" s="238"/>
      <c r="N10" s="217"/>
      <c r="O10" s="217"/>
      <c r="P10" s="227" t="s">
        <v>28</v>
      </c>
      <c r="Q10" s="214"/>
      <c r="R10" s="214"/>
      <c r="S10" s="217"/>
      <c r="T10" s="7">
        <v>1</v>
      </c>
      <c r="U10" s="8">
        <v>2</v>
      </c>
      <c r="V10" s="121">
        <v>4</v>
      </c>
      <c r="W10" s="8">
        <v>6</v>
      </c>
      <c r="X10" s="8">
        <v>7</v>
      </c>
      <c r="Y10" s="8">
        <v>8</v>
      </c>
      <c r="Z10" s="8">
        <v>9</v>
      </c>
      <c r="AA10" s="8">
        <v>10</v>
      </c>
      <c r="AB10" s="8">
        <v>11</v>
      </c>
      <c r="AC10" s="8"/>
      <c r="AD10" s="8">
        <v>12</v>
      </c>
      <c r="AE10" s="8">
        <v>13</v>
      </c>
      <c r="AF10" s="8">
        <v>16</v>
      </c>
      <c r="AG10" s="8">
        <v>17</v>
      </c>
    </row>
    <row r="11" spans="1:33" ht="36" customHeight="1" x14ac:dyDescent="0.2">
      <c r="A11" s="270"/>
      <c r="B11" s="199"/>
      <c r="C11" s="199"/>
      <c r="D11" s="199"/>
      <c r="E11" s="199"/>
      <c r="F11" s="199"/>
      <c r="G11" s="278" t="s">
        <v>29</v>
      </c>
      <c r="H11" s="278" t="s">
        <v>30</v>
      </c>
      <c r="I11" s="204" t="s">
        <v>31</v>
      </c>
      <c r="J11" s="217"/>
      <c r="K11" s="9" t="s">
        <v>32</v>
      </c>
      <c r="L11" s="10" t="s">
        <v>33</v>
      </c>
      <c r="M11" s="11" t="s">
        <v>34</v>
      </c>
      <c r="N11" s="217"/>
      <c r="O11" s="217"/>
      <c r="P11" s="12" t="s">
        <v>32</v>
      </c>
      <c r="Q11" s="13" t="s">
        <v>33</v>
      </c>
      <c r="R11" s="14" t="s">
        <v>34</v>
      </c>
      <c r="S11" s="217"/>
      <c r="T11" s="229" t="s">
        <v>35</v>
      </c>
      <c r="U11" s="219" t="s">
        <v>36</v>
      </c>
      <c r="V11" s="210" t="s">
        <v>37</v>
      </c>
      <c r="W11" s="219" t="s">
        <v>38</v>
      </c>
      <c r="X11" s="198" t="s">
        <v>39</v>
      </c>
      <c r="Y11" s="198" t="s">
        <v>40</v>
      </c>
      <c r="Z11" s="209" t="s">
        <v>41</v>
      </c>
      <c r="AA11" s="209" t="s">
        <v>42</v>
      </c>
      <c r="AB11" s="209" t="s">
        <v>43</v>
      </c>
      <c r="AC11" s="198" t="s">
        <v>44</v>
      </c>
      <c r="AD11" s="198" t="s">
        <v>45</v>
      </c>
      <c r="AE11" s="198" t="s">
        <v>46</v>
      </c>
      <c r="AF11" s="198" t="s">
        <v>47</v>
      </c>
      <c r="AG11" s="201" t="s">
        <v>48</v>
      </c>
    </row>
    <row r="12" spans="1:33" ht="26.25" customHeight="1" x14ac:dyDescent="0.2">
      <c r="A12" s="270"/>
      <c r="B12" s="199"/>
      <c r="C12" s="199"/>
      <c r="D12" s="199"/>
      <c r="E12" s="199"/>
      <c r="F12" s="199"/>
      <c r="G12" s="199"/>
      <c r="H12" s="199"/>
      <c r="I12" s="205"/>
      <c r="J12" s="217"/>
      <c r="K12" s="276">
        <v>0.3125</v>
      </c>
      <c r="L12" s="214"/>
      <c r="M12" s="228"/>
      <c r="N12" s="217"/>
      <c r="O12" s="217"/>
      <c r="P12" s="213">
        <v>0.375</v>
      </c>
      <c r="Q12" s="214"/>
      <c r="R12" s="215"/>
      <c r="S12" s="217"/>
      <c r="T12" s="230"/>
      <c r="U12" s="199"/>
      <c r="V12" s="211"/>
      <c r="W12" s="199"/>
      <c r="X12" s="199"/>
      <c r="Y12" s="199"/>
      <c r="Z12" s="199"/>
      <c r="AA12" s="199"/>
      <c r="AB12" s="199"/>
      <c r="AC12" s="199"/>
      <c r="AD12" s="199"/>
      <c r="AE12" s="199"/>
      <c r="AF12" s="199"/>
      <c r="AG12" s="202"/>
    </row>
    <row r="13" spans="1:33" ht="37.5" customHeight="1" x14ac:dyDescent="0.2">
      <c r="A13" s="271"/>
      <c r="B13" s="200"/>
      <c r="C13" s="200"/>
      <c r="D13" s="200"/>
      <c r="E13" s="200"/>
      <c r="F13" s="200"/>
      <c r="G13" s="200"/>
      <c r="H13" s="200"/>
      <c r="I13" s="206"/>
      <c r="J13" s="218"/>
      <c r="K13" s="15" t="s">
        <v>49</v>
      </c>
      <c r="L13" s="16" t="s">
        <v>50</v>
      </c>
      <c r="M13" s="16" t="s">
        <v>51</v>
      </c>
      <c r="N13" s="218"/>
      <c r="O13" s="218"/>
      <c r="P13" s="17" t="s">
        <v>52</v>
      </c>
      <c r="Q13" s="16" t="s">
        <v>53</v>
      </c>
      <c r="R13" s="18" t="s">
        <v>54</v>
      </c>
      <c r="S13" s="218"/>
      <c r="T13" s="231"/>
      <c r="U13" s="200"/>
      <c r="V13" s="212"/>
      <c r="W13" s="200"/>
      <c r="X13" s="208"/>
      <c r="Y13" s="208"/>
      <c r="Z13" s="200"/>
      <c r="AA13" s="200"/>
      <c r="AB13" s="200"/>
      <c r="AC13" s="200"/>
      <c r="AD13" s="200"/>
      <c r="AE13" s="200"/>
      <c r="AF13" s="200"/>
      <c r="AG13" s="203"/>
    </row>
    <row r="14" spans="1:33" ht="309" customHeight="1" x14ac:dyDescent="0.2">
      <c r="A14" s="263" t="s">
        <v>55</v>
      </c>
      <c r="B14" s="262" t="s">
        <v>56</v>
      </c>
      <c r="C14" s="262" t="s">
        <v>57</v>
      </c>
      <c r="D14" s="262" t="s">
        <v>58</v>
      </c>
      <c r="E14" s="262" t="s">
        <v>59</v>
      </c>
      <c r="F14" s="262" t="s">
        <v>60</v>
      </c>
      <c r="G14" s="262" t="s">
        <v>61</v>
      </c>
      <c r="H14" s="262" t="s">
        <v>62</v>
      </c>
      <c r="I14" s="268">
        <v>800</v>
      </c>
      <c r="J14" s="196">
        <f>449+455</f>
        <v>904</v>
      </c>
      <c r="K14" s="197">
        <f>J14/I14</f>
        <v>1.1299999999999999</v>
      </c>
      <c r="L14" s="153"/>
      <c r="M14" s="154"/>
      <c r="N14" s="258" t="s">
        <v>337</v>
      </c>
      <c r="O14" s="266"/>
      <c r="P14" s="197">
        <f>O14/I14</f>
        <v>0</v>
      </c>
      <c r="Q14" s="153"/>
      <c r="R14" s="154"/>
      <c r="S14" s="266"/>
      <c r="T14" s="267">
        <v>2024630010063</v>
      </c>
      <c r="U14" s="262" t="s">
        <v>63</v>
      </c>
      <c r="V14" s="306" t="s">
        <v>64</v>
      </c>
      <c r="W14" s="75">
        <v>50</v>
      </c>
      <c r="X14" s="87">
        <v>50</v>
      </c>
      <c r="Y14" s="76">
        <f t="shared" ref="Y14:Y75" si="0">X14/W14</f>
        <v>1</v>
      </c>
      <c r="Z14" s="262" t="s">
        <v>65</v>
      </c>
      <c r="AA14" s="262" t="s">
        <v>66</v>
      </c>
      <c r="AB14" s="257">
        <v>1135000000</v>
      </c>
      <c r="AC14" s="253">
        <v>728300000</v>
      </c>
      <c r="AD14" s="253">
        <v>535800000</v>
      </c>
      <c r="AE14" s="255">
        <f>AD14/AB14</f>
        <v>0.47207048458149781</v>
      </c>
      <c r="AF14" s="116" t="s">
        <v>335</v>
      </c>
      <c r="AG14" s="256" t="s">
        <v>67</v>
      </c>
    </row>
    <row r="15" spans="1:33" ht="150.75" customHeight="1" x14ac:dyDescent="0.2">
      <c r="A15" s="179"/>
      <c r="B15" s="136"/>
      <c r="C15" s="136"/>
      <c r="D15" s="136"/>
      <c r="E15" s="136"/>
      <c r="F15" s="136"/>
      <c r="G15" s="136"/>
      <c r="H15" s="136"/>
      <c r="I15" s="136"/>
      <c r="J15" s="136"/>
      <c r="K15" s="155"/>
      <c r="L15" s="156"/>
      <c r="M15" s="157"/>
      <c r="N15" s="259"/>
      <c r="O15" s="136"/>
      <c r="P15" s="155"/>
      <c r="Q15" s="156"/>
      <c r="R15" s="157"/>
      <c r="S15" s="136"/>
      <c r="T15" s="136"/>
      <c r="U15" s="136"/>
      <c r="V15" s="115" t="s">
        <v>68</v>
      </c>
      <c r="W15" s="78">
        <v>120</v>
      </c>
      <c r="X15" s="87">
        <v>73</v>
      </c>
      <c r="Y15" s="76">
        <f t="shared" si="0"/>
        <v>0.60833333333333328</v>
      </c>
      <c r="Z15" s="136"/>
      <c r="AA15" s="136"/>
      <c r="AB15" s="148"/>
      <c r="AC15" s="148"/>
      <c r="AD15" s="148"/>
      <c r="AE15" s="136"/>
      <c r="AF15" s="77" t="s">
        <v>336</v>
      </c>
      <c r="AG15" s="139"/>
    </row>
    <row r="16" spans="1:33" ht="140.25" customHeight="1" x14ac:dyDescent="0.2">
      <c r="A16" s="179"/>
      <c r="B16" s="136"/>
      <c r="C16" s="136"/>
      <c r="D16" s="136"/>
      <c r="E16" s="136"/>
      <c r="F16" s="136"/>
      <c r="G16" s="136"/>
      <c r="H16" s="136"/>
      <c r="I16" s="136"/>
      <c r="J16" s="136"/>
      <c r="K16" s="155"/>
      <c r="L16" s="156"/>
      <c r="M16" s="157"/>
      <c r="N16" s="259"/>
      <c r="O16" s="136"/>
      <c r="P16" s="155"/>
      <c r="Q16" s="156"/>
      <c r="R16" s="157"/>
      <c r="S16" s="136"/>
      <c r="T16" s="136"/>
      <c r="U16" s="136"/>
      <c r="V16" s="115" t="s">
        <v>69</v>
      </c>
      <c r="W16" s="78">
        <v>200</v>
      </c>
      <c r="X16" s="87">
        <v>137</v>
      </c>
      <c r="Y16" s="76">
        <f t="shared" si="0"/>
        <v>0.68500000000000005</v>
      </c>
      <c r="Z16" s="136"/>
      <c r="AA16" s="136"/>
      <c r="AB16" s="148"/>
      <c r="AC16" s="148"/>
      <c r="AD16" s="148"/>
      <c r="AE16" s="136"/>
      <c r="AF16" s="77" t="s">
        <v>70</v>
      </c>
      <c r="AG16" s="139"/>
    </row>
    <row r="17" spans="1:33" ht="156.75" customHeight="1" x14ac:dyDescent="0.2">
      <c r="A17" s="179"/>
      <c r="B17" s="136"/>
      <c r="C17" s="136"/>
      <c r="D17" s="136"/>
      <c r="E17" s="136"/>
      <c r="F17" s="136"/>
      <c r="G17" s="136"/>
      <c r="H17" s="136"/>
      <c r="I17" s="136"/>
      <c r="J17" s="136"/>
      <c r="K17" s="155"/>
      <c r="L17" s="156"/>
      <c r="M17" s="157"/>
      <c r="N17" s="259"/>
      <c r="O17" s="136"/>
      <c r="P17" s="155"/>
      <c r="Q17" s="156"/>
      <c r="R17" s="157"/>
      <c r="S17" s="136"/>
      <c r="T17" s="136"/>
      <c r="U17" s="136"/>
      <c r="V17" s="115" t="s">
        <v>71</v>
      </c>
      <c r="W17" s="78">
        <v>200</v>
      </c>
      <c r="X17" s="87">
        <v>167</v>
      </c>
      <c r="Y17" s="76">
        <f t="shared" si="0"/>
        <v>0.83499999999999996</v>
      </c>
      <c r="Z17" s="136"/>
      <c r="AA17" s="136"/>
      <c r="AB17" s="148"/>
      <c r="AC17" s="148"/>
      <c r="AD17" s="148"/>
      <c r="AE17" s="136"/>
      <c r="AF17" s="77" t="s">
        <v>72</v>
      </c>
      <c r="AG17" s="139"/>
    </row>
    <row r="18" spans="1:33" ht="237.75" customHeight="1" x14ac:dyDescent="0.2">
      <c r="A18" s="179"/>
      <c r="B18" s="136"/>
      <c r="C18" s="136"/>
      <c r="D18" s="136"/>
      <c r="E18" s="136"/>
      <c r="F18" s="136"/>
      <c r="G18" s="136"/>
      <c r="H18" s="136"/>
      <c r="I18" s="136"/>
      <c r="J18" s="136"/>
      <c r="K18" s="155"/>
      <c r="L18" s="156"/>
      <c r="M18" s="157"/>
      <c r="N18" s="259"/>
      <c r="O18" s="136"/>
      <c r="P18" s="155"/>
      <c r="Q18" s="156"/>
      <c r="R18" s="157"/>
      <c r="S18" s="136"/>
      <c r="T18" s="136"/>
      <c r="U18" s="136"/>
      <c r="V18" s="115" t="s">
        <v>73</v>
      </c>
      <c r="W18" s="78">
        <v>4</v>
      </c>
      <c r="X18" s="87">
        <v>2</v>
      </c>
      <c r="Y18" s="76">
        <f t="shared" si="0"/>
        <v>0.5</v>
      </c>
      <c r="Z18" s="136"/>
      <c r="AA18" s="136"/>
      <c r="AB18" s="148"/>
      <c r="AC18" s="148"/>
      <c r="AD18" s="148"/>
      <c r="AE18" s="136"/>
      <c r="AF18" s="77" t="s">
        <v>74</v>
      </c>
      <c r="AG18" s="139"/>
    </row>
    <row r="19" spans="1:33" ht="186.75" customHeight="1" x14ac:dyDescent="0.2">
      <c r="A19" s="179"/>
      <c r="B19" s="136"/>
      <c r="C19" s="136"/>
      <c r="D19" s="136"/>
      <c r="E19" s="136"/>
      <c r="F19" s="136"/>
      <c r="G19" s="136"/>
      <c r="H19" s="136"/>
      <c r="I19" s="136"/>
      <c r="J19" s="136"/>
      <c r="K19" s="155"/>
      <c r="L19" s="156"/>
      <c r="M19" s="157"/>
      <c r="N19" s="259"/>
      <c r="O19" s="136"/>
      <c r="P19" s="155"/>
      <c r="Q19" s="156"/>
      <c r="R19" s="157"/>
      <c r="S19" s="136"/>
      <c r="T19" s="136"/>
      <c r="U19" s="136"/>
      <c r="V19" s="306" t="s">
        <v>75</v>
      </c>
      <c r="W19" s="78">
        <v>1</v>
      </c>
      <c r="X19" s="87">
        <v>0.75</v>
      </c>
      <c r="Y19" s="76">
        <f t="shared" si="0"/>
        <v>0.75</v>
      </c>
      <c r="Z19" s="136"/>
      <c r="AA19" s="136"/>
      <c r="AB19" s="148"/>
      <c r="AC19" s="148"/>
      <c r="AD19" s="148"/>
      <c r="AE19" s="136"/>
      <c r="AF19" s="115" t="s">
        <v>76</v>
      </c>
      <c r="AG19" s="139"/>
    </row>
    <row r="20" spans="1:33" ht="87.75" customHeight="1" x14ac:dyDescent="0.2">
      <c r="A20" s="179"/>
      <c r="B20" s="136"/>
      <c r="C20" s="136"/>
      <c r="D20" s="136"/>
      <c r="E20" s="136"/>
      <c r="F20" s="136"/>
      <c r="G20" s="136"/>
      <c r="H20" s="136"/>
      <c r="I20" s="136"/>
      <c r="J20" s="136"/>
      <c r="K20" s="155"/>
      <c r="L20" s="156"/>
      <c r="M20" s="157"/>
      <c r="N20" s="259"/>
      <c r="O20" s="136"/>
      <c r="P20" s="155"/>
      <c r="Q20" s="156"/>
      <c r="R20" s="157"/>
      <c r="S20" s="136"/>
      <c r="T20" s="136"/>
      <c r="U20" s="136"/>
      <c r="V20" s="115" t="s">
        <v>77</v>
      </c>
      <c r="W20" s="79">
        <v>2</v>
      </c>
      <c r="X20" s="87">
        <v>1.5</v>
      </c>
      <c r="Y20" s="76">
        <f t="shared" si="0"/>
        <v>0.75</v>
      </c>
      <c r="Z20" s="136"/>
      <c r="AA20" s="136"/>
      <c r="AB20" s="148"/>
      <c r="AC20" s="148"/>
      <c r="AD20" s="148"/>
      <c r="AE20" s="136"/>
      <c r="AF20" s="77" t="s">
        <v>78</v>
      </c>
      <c r="AG20" s="139"/>
    </row>
    <row r="21" spans="1:33" ht="114.75" customHeight="1" x14ac:dyDescent="0.2">
      <c r="A21" s="179"/>
      <c r="B21" s="136"/>
      <c r="C21" s="136"/>
      <c r="D21" s="136"/>
      <c r="E21" s="136"/>
      <c r="F21" s="136"/>
      <c r="G21" s="136"/>
      <c r="H21" s="136"/>
      <c r="I21" s="136"/>
      <c r="J21" s="136"/>
      <c r="K21" s="155"/>
      <c r="L21" s="156"/>
      <c r="M21" s="157"/>
      <c r="N21" s="259"/>
      <c r="O21" s="136"/>
      <c r="P21" s="155"/>
      <c r="Q21" s="156"/>
      <c r="R21" s="157"/>
      <c r="S21" s="136"/>
      <c r="T21" s="136"/>
      <c r="U21" s="136"/>
      <c r="V21" s="115" t="s">
        <v>79</v>
      </c>
      <c r="W21" s="79">
        <v>1</v>
      </c>
      <c r="X21" s="87">
        <v>0.8</v>
      </c>
      <c r="Y21" s="76">
        <f t="shared" si="0"/>
        <v>0.8</v>
      </c>
      <c r="Z21" s="136"/>
      <c r="AA21" s="136"/>
      <c r="AB21" s="148"/>
      <c r="AC21" s="148"/>
      <c r="AD21" s="148"/>
      <c r="AE21" s="136"/>
      <c r="AF21" s="77" t="s">
        <v>80</v>
      </c>
      <c r="AG21" s="139"/>
    </row>
    <row r="22" spans="1:33" ht="108.75" customHeight="1" x14ac:dyDescent="0.2">
      <c r="A22" s="179"/>
      <c r="B22" s="136"/>
      <c r="C22" s="136"/>
      <c r="D22" s="136"/>
      <c r="E22" s="136"/>
      <c r="F22" s="136"/>
      <c r="G22" s="136"/>
      <c r="H22" s="136"/>
      <c r="I22" s="136"/>
      <c r="J22" s="136"/>
      <c r="K22" s="155"/>
      <c r="L22" s="156"/>
      <c r="M22" s="157"/>
      <c r="N22" s="259"/>
      <c r="O22" s="136"/>
      <c r="P22" s="155"/>
      <c r="Q22" s="156"/>
      <c r="R22" s="157"/>
      <c r="S22" s="136"/>
      <c r="T22" s="136"/>
      <c r="U22" s="136"/>
      <c r="V22" s="115" t="s">
        <v>81</v>
      </c>
      <c r="W22" s="79">
        <v>3</v>
      </c>
      <c r="X22" s="87">
        <v>2.5</v>
      </c>
      <c r="Y22" s="76">
        <f t="shared" si="0"/>
        <v>0.83333333333333337</v>
      </c>
      <c r="Z22" s="136"/>
      <c r="AA22" s="136"/>
      <c r="AB22" s="148"/>
      <c r="AC22" s="148"/>
      <c r="AD22" s="148"/>
      <c r="AE22" s="136"/>
      <c r="AF22" s="77" t="s">
        <v>82</v>
      </c>
      <c r="AG22" s="139"/>
    </row>
    <row r="23" spans="1:33" ht="82.5" customHeight="1" x14ac:dyDescent="0.2">
      <c r="A23" s="179"/>
      <c r="B23" s="136"/>
      <c r="C23" s="136"/>
      <c r="D23" s="136"/>
      <c r="E23" s="136"/>
      <c r="F23" s="136"/>
      <c r="G23" s="136"/>
      <c r="H23" s="136"/>
      <c r="I23" s="136"/>
      <c r="J23" s="136"/>
      <c r="K23" s="155"/>
      <c r="L23" s="156"/>
      <c r="M23" s="157"/>
      <c r="N23" s="259"/>
      <c r="O23" s="136"/>
      <c r="P23" s="155"/>
      <c r="Q23" s="156"/>
      <c r="R23" s="157"/>
      <c r="S23" s="136"/>
      <c r="T23" s="136"/>
      <c r="U23" s="136"/>
      <c r="V23" s="115" t="s">
        <v>83</v>
      </c>
      <c r="W23" s="79">
        <v>1</v>
      </c>
      <c r="X23" s="87">
        <v>0.75</v>
      </c>
      <c r="Y23" s="76">
        <f t="shared" si="0"/>
        <v>0.75</v>
      </c>
      <c r="Z23" s="136"/>
      <c r="AA23" s="136"/>
      <c r="AB23" s="148"/>
      <c r="AC23" s="148"/>
      <c r="AD23" s="148"/>
      <c r="AE23" s="136"/>
      <c r="AF23" s="77" t="s">
        <v>84</v>
      </c>
      <c r="AG23" s="139"/>
    </row>
    <row r="24" spans="1:33" ht="173.25" customHeight="1" x14ac:dyDescent="0.2">
      <c r="A24" s="179"/>
      <c r="B24" s="136"/>
      <c r="C24" s="136"/>
      <c r="D24" s="136"/>
      <c r="E24" s="136"/>
      <c r="F24" s="136"/>
      <c r="G24" s="136"/>
      <c r="H24" s="136"/>
      <c r="I24" s="136"/>
      <c r="J24" s="136"/>
      <c r="K24" s="155"/>
      <c r="L24" s="156"/>
      <c r="M24" s="157"/>
      <c r="N24" s="259"/>
      <c r="O24" s="136"/>
      <c r="P24" s="155"/>
      <c r="Q24" s="156"/>
      <c r="R24" s="157"/>
      <c r="S24" s="136"/>
      <c r="T24" s="136"/>
      <c r="U24" s="136"/>
      <c r="V24" s="306" t="s">
        <v>85</v>
      </c>
      <c r="W24" s="79">
        <v>200</v>
      </c>
      <c r="X24" s="87">
        <v>200</v>
      </c>
      <c r="Y24" s="76">
        <f t="shared" si="0"/>
        <v>1</v>
      </c>
      <c r="Z24" s="136"/>
      <c r="AA24" s="136"/>
      <c r="AB24" s="148"/>
      <c r="AC24" s="148"/>
      <c r="AD24" s="148"/>
      <c r="AE24" s="136"/>
      <c r="AF24" s="115" t="s">
        <v>321</v>
      </c>
      <c r="AG24" s="139"/>
    </row>
    <row r="25" spans="1:33" ht="152.25" customHeight="1" x14ac:dyDescent="0.2">
      <c r="A25" s="179"/>
      <c r="B25" s="136"/>
      <c r="C25" s="136"/>
      <c r="D25" s="136"/>
      <c r="E25" s="136"/>
      <c r="F25" s="136"/>
      <c r="G25" s="136"/>
      <c r="H25" s="136"/>
      <c r="I25" s="136"/>
      <c r="J25" s="136"/>
      <c r="K25" s="155"/>
      <c r="L25" s="156"/>
      <c r="M25" s="157"/>
      <c r="N25" s="259"/>
      <c r="O25" s="136"/>
      <c r="P25" s="155"/>
      <c r="Q25" s="156"/>
      <c r="R25" s="157"/>
      <c r="S25" s="136"/>
      <c r="T25" s="136"/>
      <c r="U25" s="136"/>
      <c r="V25" s="115" t="s">
        <v>86</v>
      </c>
      <c r="W25" s="79">
        <v>5</v>
      </c>
      <c r="X25" s="87">
        <v>4</v>
      </c>
      <c r="Y25" s="76">
        <f t="shared" si="0"/>
        <v>0.8</v>
      </c>
      <c r="Z25" s="136"/>
      <c r="AA25" s="136"/>
      <c r="AB25" s="148"/>
      <c r="AC25" s="148"/>
      <c r="AD25" s="148"/>
      <c r="AE25" s="136"/>
      <c r="AF25" s="77" t="s">
        <v>87</v>
      </c>
      <c r="AG25" s="139"/>
    </row>
    <row r="26" spans="1:33" ht="104.25" customHeight="1" x14ac:dyDescent="0.2">
      <c r="A26" s="179"/>
      <c r="B26" s="136"/>
      <c r="C26" s="136"/>
      <c r="D26" s="136"/>
      <c r="E26" s="136"/>
      <c r="F26" s="136"/>
      <c r="G26" s="136"/>
      <c r="H26" s="136"/>
      <c r="I26" s="136"/>
      <c r="J26" s="136"/>
      <c r="K26" s="155"/>
      <c r="L26" s="156"/>
      <c r="M26" s="157"/>
      <c r="N26" s="259"/>
      <c r="O26" s="136"/>
      <c r="P26" s="155"/>
      <c r="Q26" s="156"/>
      <c r="R26" s="157"/>
      <c r="S26" s="136"/>
      <c r="T26" s="136"/>
      <c r="U26" s="136"/>
      <c r="V26" s="115" t="s">
        <v>88</v>
      </c>
      <c r="W26" s="79">
        <v>1</v>
      </c>
      <c r="X26" s="87">
        <v>0.75</v>
      </c>
      <c r="Y26" s="76">
        <f t="shared" si="0"/>
        <v>0.75</v>
      </c>
      <c r="Z26" s="136"/>
      <c r="AA26" s="136"/>
      <c r="AB26" s="148"/>
      <c r="AC26" s="148"/>
      <c r="AD26" s="148"/>
      <c r="AE26" s="136"/>
      <c r="AF26" s="115" t="s">
        <v>89</v>
      </c>
      <c r="AG26" s="139"/>
    </row>
    <row r="27" spans="1:33" ht="142.5" customHeight="1" x14ac:dyDescent="0.2">
      <c r="A27" s="179"/>
      <c r="B27" s="136"/>
      <c r="C27" s="136"/>
      <c r="D27" s="136"/>
      <c r="E27" s="136"/>
      <c r="F27" s="136"/>
      <c r="G27" s="136"/>
      <c r="H27" s="136"/>
      <c r="I27" s="136"/>
      <c r="J27" s="136"/>
      <c r="K27" s="155"/>
      <c r="L27" s="156"/>
      <c r="M27" s="157"/>
      <c r="N27" s="259"/>
      <c r="O27" s="136"/>
      <c r="P27" s="155"/>
      <c r="Q27" s="156"/>
      <c r="R27" s="157"/>
      <c r="S27" s="136"/>
      <c r="T27" s="136"/>
      <c r="U27" s="136"/>
      <c r="V27" s="115" t="s">
        <v>90</v>
      </c>
      <c r="W27" s="79">
        <v>1</v>
      </c>
      <c r="X27" s="87">
        <v>0.85</v>
      </c>
      <c r="Y27" s="76">
        <f t="shared" si="0"/>
        <v>0.85</v>
      </c>
      <c r="Z27" s="136"/>
      <c r="AA27" s="136"/>
      <c r="AB27" s="148"/>
      <c r="AC27" s="148"/>
      <c r="AD27" s="148"/>
      <c r="AE27" s="136"/>
      <c r="AF27" s="77" t="s">
        <v>91</v>
      </c>
      <c r="AG27" s="139"/>
    </row>
    <row r="28" spans="1:33" ht="105.75" customHeight="1" x14ac:dyDescent="0.2">
      <c r="A28" s="179"/>
      <c r="B28" s="136"/>
      <c r="C28" s="136"/>
      <c r="D28" s="136"/>
      <c r="E28" s="136"/>
      <c r="F28" s="136"/>
      <c r="G28" s="136"/>
      <c r="H28" s="136"/>
      <c r="I28" s="136"/>
      <c r="J28" s="136"/>
      <c r="K28" s="155"/>
      <c r="L28" s="156"/>
      <c r="M28" s="157"/>
      <c r="N28" s="259"/>
      <c r="O28" s="136"/>
      <c r="P28" s="155"/>
      <c r="Q28" s="156"/>
      <c r="R28" s="157"/>
      <c r="S28" s="136"/>
      <c r="T28" s="136"/>
      <c r="U28" s="136"/>
      <c r="V28" s="115" t="s">
        <v>92</v>
      </c>
      <c r="W28" s="78">
        <v>1</v>
      </c>
      <c r="X28" s="87">
        <v>0.5</v>
      </c>
      <c r="Y28" s="76">
        <f t="shared" si="0"/>
        <v>0.5</v>
      </c>
      <c r="Z28" s="136"/>
      <c r="AA28" s="136"/>
      <c r="AB28" s="148"/>
      <c r="AC28" s="148"/>
      <c r="AD28" s="148"/>
      <c r="AE28" s="136"/>
      <c r="AF28" s="77" t="s">
        <v>93</v>
      </c>
      <c r="AG28" s="139"/>
    </row>
    <row r="29" spans="1:33" ht="142.5" customHeight="1" x14ac:dyDescent="0.2">
      <c r="A29" s="180"/>
      <c r="B29" s="150"/>
      <c r="C29" s="150"/>
      <c r="D29" s="150"/>
      <c r="E29" s="150"/>
      <c r="F29" s="150"/>
      <c r="G29" s="150"/>
      <c r="H29" s="150"/>
      <c r="I29" s="150"/>
      <c r="J29" s="150"/>
      <c r="K29" s="158"/>
      <c r="L29" s="159"/>
      <c r="M29" s="160"/>
      <c r="N29" s="260"/>
      <c r="O29" s="150"/>
      <c r="P29" s="158"/>
      <c r="Q29" s="159"/>
      <c r="R29" s="160"/>
      <c r="S29" s="150"/>
      <c r="T29" s="150"/>
      <c r="U29" s="150"/>
      <c r="V29" s="115" t="s">
        <v>94</v>
      </c>
      <c r="W29" s="78">
        <v>1</v>
      </c>
      <c r="X29" s="87">
        <v>0.75</v>
      </c>
      <c r="Y29" s="76">
        <f t="shared" si="0"/>
        <v>0.75</v>
      </c>
      <c r="Z29" s="150"/>
      <c r="AA29" s="150"/>
      <c r="AB29" s="254"/>
      <c r="AC29" s="254"/>
      <c r="AD29" s="254"/>
      <c r="AE29" s="150"/>
      <c r="AF29" s="115" t="s">
        <v>95</v>
      </c>
      <c r="AG29" s="185"/>
    </row>
    <row r="30" spans="1:33" ht="126.75" customHeight="1" x14ac:dyDescent="0.2">
      <c r="A30" s="178" t="s">
        <v>55</v>
      </c>
      <c r="B30" s="135" t="s">
        <v>56</v>
      </c>
      <c r="C30" s="135" t="s">
        <v>57</v>
      </c>
      <c r="D30" s="135" t="s">
        <v>58</v>
      </c>
      <c r="E30" s="135" t="s">
        <v>96</v>
      </c>
      <c r="F30" s="135" t="s">
        <v>97</v>
      </c>
      <c r="G30" s="135" t="s">
        <v>98</v>
      </c>
      <c r="H30" s="135" t="s">
        <v>62</v>
      </c>
      <c r="I30" s="196">
        <v>1</v>
      </c>
      <c r="J30" s="196">
        <v>0.4375</v>
      </c>
      <c r="K30" s="197">
        <f>J30/I30</f>
        <v>0.4375</v>
      </c>
      <c r="L30" s="153"/>
      <c r="M30" s="154"/>
      <c r="N30" s="258" t="s">
        <v>338</v>
      </c>
      <c r="O30" s="266"/>
      <c r="P30" s="265">
        <f>O30/I30</f>
        <v>0</v>
      </c>
      <c r="Q30" s="153"/>
      <c r="R30" s="154"/>
      <c r="S30" s="266"/>
      <c r="T30" s="195">
        <v>2024630010062</v>
      </c>
      <c r="U30" s="135" t="s">
        <v>99</v>
      </c>
      <c r="V30" s="115" t="s">
        <v>100</v>
      </c>
      <c r="W30" s="78">
        <v>2</v>
      </c>
      <c r="X30" s="87">
        <v>2</v>
      </c>
      <c r="Y30" s="76">
        <f t="shared" si="0"/>
        <v>1</v>
      </c>
      <c r="Z30" s="135" t="s">
        <v>101</v>
      </c>
      <c r="AA30" s="135" t="s">
        <v>102</v>
      </c>
      <c r="AB30" s="151">
        <v>79000000</v>
      </c>
      <c r="AC30" s="252">
        <v>62500000</v>
      </c>
      <c r="AD30" s="252">
        <v>39000000</v>
      </c>
      <c r="AE30" s="191">
        <f>AD30/AB30</f>
        <v>0.49367088607594939</v>
      </c>
      <c r="AF30" s="115" t="s">
        <v>103</v>
      </c>
      <c r="AG30" s="138" t="s">
        <v>67</v>
      </c>
    </row>
    <row r="31" spans="1:33" ht="73.5" customHeight="1" x14ac:dyDescent="0.2">
      <c r="A31" s="179"/>
      <c r="B31" s="136"/>
      <c r="C31" s="136"/>
      <c r="D31" s="136"/>
      <c r="E31" s="136"/>
      <c r="F31" s="136"/>
      <c r="G31" s="136"/>
      <c r="H31" s="136"/>
      <c r="I31" s="136"/>
      <c r="J31" s="136"/>
      <c r="K31" s="155"/>
      <c r="L31" s="156"/>
      <c r="M31" s="157"/>
      <c r="N31" s="259"/>
      <c r="O31" s="136"/>
      <c r="P31" s="155"/>
      <c r="Q31" s="156"/>
      <c r="R31" s="157"/>
      <c r="S31" s="136"/>
      <c r="T31" s="136"/>
      <c r="U31" s="136"/>
      <c r="V31" s="115" t="s">
        <v>104</v>
      </c>
      <c r="W31" s="78">
        <v>12</v>
      </c>
      <c r="X31" s="87">
        <v>9</v>
      </c>
      <c r="Y31" s="76">
        <f t="shared" si="0"/>
        <v>0.75</v>
      </c>
      <c r="Z31" s="136"/>
      <c r="AA31" s="136"/>
      <c r="AB31" s="186"/>
      <c r="AC31" s="186"/>
      <c r="AD31" s="186"/>
      <c r="AE31" s="143"/>
      <c r="AF31" s="77" t="s">
        <v>105</v>
      </c>
      <c r="AG31" s="139"/>
    </row>
    <row r="32" spans="1:33" ht="104.25" customHeight="1" x14ac:dyDescent="0.2">
      <c r="A32" s="261"/>
      <c r="B32" s="194"/>
      <c r="C32" s="194"/>
      <c r="D32" s="194"/>
      <c r="E32" s="194"/>
      <c r="F32" s="194"/>
      <c r="G32" s="194"/>
      <c r="H32" s="194"/>
      <c r="I32" s="194"/>
      <c r="J32" s="150"/>
      <c r="K32" s="158"/>
      <c r="L32" s="159"/>
      <c r="M32" s="160"/>
      <c r="N32" s="259"/>
      <c r="O32" s="150"/>
      <c r="P32" s="158"/>
      <c r="Q32" s="159"/>
      <c r="R32" s="160"/>
      <c r="S32" s="150"/>
      <c r="T32" s="136"/>
      <c r="U32" s="136"/>
      <c r="V32" s="307" t="s">
        <v>106</v>
      </c>
      <c r="W32" s="81">
        <v>2</v>
      </c>
      <c r="X32" s="87">
        <v>1</v>
      </c>
      <c r="Y32" s="76">
        <f t="shared" si="0"/>
        <v>0.5</v>
      </c>
      <c r="Z32" s="136"/>
      <c r="AA32" s="136"/>
      <c r="AB32" s="187"/>
      <c r="AC32" s="187"/>
      <c r="AD32" s="187"/>
      <c r="AE32" s="192"/>
      <c r="AF32" s="80" t="s">
        <v>107</v>
      </c>
      <c r="AG32" s="185"/>
    </row>
    <row r="33" spans="1:33" ht="260.25" customHeight="1" x14ac:dyDescent="0.2">
      <c r="A33" s="178" t="s">
        <v>55</v>
      </c>
      <c r="B33" s="135" t="s">
        <v>108</v>
      </c>
      <c r="C33" s="135" t="s">
        <v>109</v>
      </c>
      <c r="D33" s="135" t="s">
        <v>110</v>
      </c>
      <c r="E33" s="135" t="s">
        <v>111</v>
      </c>
      <c r="F33" s="135" t="s">
        <v>112</v>
      </c>
      <c r="G33" s="135" t="s">
        <v>113</v>
      </c>
      <c r="H33" s="196" t="s">
        <v>114</v>
      </c>
      <c r="I33" s="196">
        <v>1</v>
      </c>
      <c r="J33" s="196">
        <v>0.4375</v>
      </c>
      <c r="K33" s="197">
        <f>J33/I33</f>
        <v>0.4375</v>
      </c>
      <c r="L33" s="153"/>
      <c r="M33" s="154"/>
      <c r="N33" s="135" t="s">
        <v>340</v>
      </c>
      <c r="O33" s="266"/>
      <c r="P33" s="265">
        <f>O33/I33</f>
        <v>0</v>
      </c>
      <c r="Q33" s="153"/>
      <c r="R33" s="154"/>
      <c r="S33" s="266"/>
      <c r="T33" s="195">
        <v>2024630010064</v>
      </c>
      <c r="U33" s="135" t="s">
        <v>115</v>
      </c>
      <c r="V33" s="306" t="s">
        <v>116</v>
      </c>
      <c r="W33" s="78">
        <v>4</v>
      </c>
      <c r="X33" s="87">
        <v>4</v>
      </c>
      <c r="Y33" s="76">
        <f t="shared" si="0"/>
        <v>1</v>
      </c>
      <c r="Z33" s="264" t="s">
        <v>117</v>
      </c>
      <c r="AA33" s="135" t="s">
        <v>118</v>
      </c>
      <c r="AB33" s="151">
        <v>5074545922.9799995</v>
      </c>
      <c r="AC33" s="188">
        <v>2173558153</v>
      </c>
      <c r="AD33" s="188">
        <v>1353045028</v>
      </c>
      <c r="AE33" s="191">
        <f>AD33/AB33</f>
        <v>0.26663371433348498</v>
      </c>
      <c r="AF33" s="117" t="s">
        <v>119</v>
      </c>
      <c r="AG33" s="138" t="s">
        <v>67</v>
      </c>
    </row>
    <row r="34" spans="1:33" ht="269.25" customHeight="1" x14ac:dyDescent="0.2">
      <c r="A34" s="179"/>
      <c r="B34" s="136"/>
      <c r="C34" s="136"/>
      <c r="D34" s="136"/>
      <c r="E34" s="136"/>
      <c r="F34" s="136"/>
      <c r="G34" s="136"/>
      <c r="H34" s="136"/>
      <c r="I34" s="136"/>
      <c r="J34" s="136"/>
      <c r="K34" s="155"/>
      <c r="L34" s="156"/>
      <c r="M34" s="157"/>
      <c r="N34" s="136"/>
      <c r="O34" s="136"/>
      <c r="P34" s="155"/>
      <c r="Q34" s="156"/>
      <c r="R34" s="157"/>
      <c r="S34" s="136"/>
      <c r="T34" s="136"/>
      <c r="U34" s="136"/>
      <c r="V34" s="117" t="s">
        <v>120</v>
      </c>
      <c r="W34" s="78">
        <v>8</v>
      </c>
      <c r="X34" s="87">
        <v>5</v>
      </c>
      <c r="Y34" s="76">
        <f t="shared" si="0"/>
        <v>0.625</v>
      </c>
      <c r="Z34" s="155"/>
      <c r="AA34" s="136"/>
      <c r="AB34" s="186"/>
      <c r="AC34" s="189"/>
      <c r="AD34" s="189"/>
      <c r="AE34" s="143"/>
      <c r="AF34" s="82" t="s">
        <v>121</v>
      </c>
      <c r="AG34" s="139"/>
    </row>
    <row r="35" spans="1:33" ht="231" customHeight="1" x14ac:dyDescent="0.2">
      <c r="A35" s="179"/>
      <c r="B35" s="136"/>
      <c r="C35" s="136"/>
      <c r="D35" s="136"/>
      <c r="E35" s="136"/>
      <c r="F35" s="136"/>
      <c r="G35" s="136"/>
      <c r="H35" s="136"/>
      <c r="I35" s="136"/>
      <c r="J35" s="136"/>
      <c r="K35" s="155"/>
      <c r="L35" s="156"/>
      <c r="M35" s="157"/>
      <c r="N35" s="136"/>
      <c r="O35" s="136"/>
      <c r="P35" s="155"/>
      <c r="Q35" s="156"/>
      <c r="R35" s="157"/>
      <c r="S35" s="136"/>
      <c r="T35" s="136"/>
      <c r="U35" s="136"/>
      <c r="V35" s="117" t="s">
        <v>122</v>
      </c>
      <c r="W35" s="83">
        <v>1</v>
      </c>
      <c r="X35" s="87">
        <v>0.6</v>
      </c>
      <c r="Y35" s="76">
        <f t="shared" si="0"/>
        <v>0.6</v>
      </c>
      <c r="Z35" s="155"/>
      <c r="AA35" s="136"/>
      <c r="AB35" s="186"/>
      <c r="AC35" s="189"/>
      <c r="AD35" s="189"/>
      <c r="AE35" s="143"/>
      <c r="AF35" s="82" t="s">
        <v>123</v>
      </c>
      <c r="AG35" s="139"/>
    </row>
    <row r="36" spans="1:33" ht="409.5" customHeight="1" x14ac:dyDescent="0.2">
      <c r="A36" s="179"/>
      <c r="B36" s="136"/>
      <c r="C36" s="136"/>
      <c r="D36" s="136"/>
      <c r="E36" s="136"/>
      <c r="F36" s="136"/>
      <c r="G36" s="136"/>
      <c r="H36" s="136"/>
      <c r="I36" s="136"/>
      <c r="J36" s="136"/>
      <c r="K36" s="155"/>
      <c r="L36" s="156"/>
      <c r="M36" s="157"/>
      <c r="N36" s="136"/>
      <c r="O36" s="136"/>
      <c r="P36" s="155"/>
      <c r="Q36" s="156"/>
      <c r="R36" s="157"/>
      <c r="S36" s="136"/>
      <c r="T36" s="136"/>
      <c r="U36" s="136"/>
      <c r="V36" s="117" t="s">
        <v>124</v>
      </c>
      <c r="W36" s="83">
        <v>1</v>
      </c>
      <c r="X36" s="87">
        <v>0.9</v>
      </c>
      <c r="Y36" s="76">
        <f t="shared" si="0"/>
        <v>0.9</v>
      </c>
      <c r="Z36" s="155"/>
      <c r="AA36" s="136"/>
      <c r="AB36" s="186"/>
      <c r="AC36" s="189"/>
      <c r="AD36" s="189"/>
      <c r="AE36" s="143"/>
      <c r="AF36" s="82" t="s">
        <v>125</v>
      </c>
      <c r="AG36" s="139"/>
    </row>
    <row r="37" spans="1:33" ht="311.25" customHeight="1" x14ac:dyDescent="0.2">
      <c r="A37" s="179"/>
      <c r="B37" s="136"/>
      <c r="C37" s="136"/>
      <c r="D37" s="136"/>
      <c r="E37" s="136"/>
      <c r="F37" s="136"/>
      <c r="G37" s="136"/>
      <c r="H37" s="136"/>
      <c r="I37" s="136"/>
      <c r="J37" s="136"/>
      <c r="K37" s="155"/>
      <c r="L37" s="156"/>
      <c r="M37" s="157"/>
      <c r="N37" s="136"/>
      <c r="O37" s="136"/>
      <c r="P37" s="155"/>
      <c r="Q37" s="156"/>
      <c r="R37" s="157"/>
      <c r="S37" s="136"/>
      <c r="T37" s="136"/>
      <c r="U37" s="136"/>
      <c r="V37" s="306" t="s">
        <v>323</v>
      </c>
      <c r="W37" s="78">
        <v>20</v>
      </c>
      <c r="X37" s="120">
        <v>20</v>
      </c>
      <c r="Y37" s="76">
        <f t="shared" si="0"/>
        <v>1</v>
      </c>
      <c r="Z37" s="155"/>
      <c r="AA37" s="136"/>
      <c r="AB37" s="186"/>
      <c r="AC37" s="189"/>
      <c r="AD37" s="189"/>
      <c r="AE37" s="143"/>
      <c r="AF37" s="117" t="s">
        <v>322</v>
      </c>
      <c r="AG37" s="139"/>
    </row>
    <row r="38" spans="1:33" ht="409.5" customHeight="1" x14ac:dyDescent="0.2">
      <c r="A38" s="179"/>
      <c r="B38" s="136"/>
      <c r="C38" s="136"/>
      <c r="D38" s="136"/>
      <c r="E38" s="136"/>
      <c r="F38" s="136"/>
      <c r="G38" s="136"/>
      <c r="H38" s="136"/>
      <c r="I38" s="136"/>
      <c r="J38" s="136"/>
      <c r="K38" s="155"/>
      <c r="L38" s="156"/>
      <c r="M38" s="157"/>
      <c r="N38" s="136"/>
      <c r="O38" s="136"/>
      <c r="P38" s="155"/>
      <c r="Q38" s="156"/>
      <c r="R38" s="157"/>
      <c r="S38" s="136"/>
      <c r="T38" s="136"/>
      <c r="U38" s="136"/>
      <c r="V38" s="306" t="s">
        <v>126</v>
      </c>
      <c r="W38" s="78">
        <v>7</v>
      </c>
      <c r="X38" s="120">
        <v>7</v>
      </c>
      <c r="Y38" s="76">
        <f t="shared" si="0"/>
        <v>1</v>
      </c>
      <c r="Z38" s="155"/>
      <c r="AA38" s="136"/>
      <c r="AB38" s="186"/>
      <c r="AC38" s="189"/>
      <c r="AD38" s="189"/>
      <c r="AE38" s="143"/>
      <c r="AF38" s="117" t="s">
        <v>127</v>
      </c>
      <c r="AG38" s="139"/>
    </row>
    <row r="39" spans="1:33" ht="304.5" customHeight="1" x14ac:dyDescent="0.2">
      <c r="A39" s="179"/>
      <c r="B39" s="136"/>
      <c r="C39" s="136"/>
      <c r="D39" s="136"/>
      <c r="E39" s="136"/>
      <c r="F39" s="136"/>
      <c r="G39" s="136"/>
      <c r="H39" s="136"/>
      <c r="I39" s="136"/>
      <c r="J39" s="136"/>
      <c r="K39" s="155"/>
      <c r="L39" s="156"/>
      <c r="M39" s="157"/>
      <c r="N39" s="136"/>
      <c r="O39" s="136"/>
      <c r="P39" s="155"/>
      <c r="Q39" s="156"/>
      <c r="R39" s="157"/>
      <c r="S39" s="136"/>
      <c r="T39" s="136"/>
      <c r="U39" s="136"/>
      <c r="V39" s="117" t="s">
        <v>128</v>
      </c>
      <c r="W39" s="83">
        <v>1</v>
      </c>
      <c r="X39" s="87">
        <v>0.7</v>
      </c>
      <c r="Y39" s="76">
        <f t="shared" si="0"/>
        <v>0.7</v>
      </c>
      <c r="Z39" s="155"/>
      <c r="AA39" s="136"/>
      <c r="AB39" s="186"/>
      <c r="AC39" s="189"/>
      <c r="AD39" s="189"/>
      <c r="AE39" s="143"/>
      <c r="AF39" s="82" t="s">
        <v>129</v>
      </c>
      <c r="AG39" s="139"/>
    </row>
    <row r="40" spans="1:33" ht="257.25" customHeight="1" x14ac:dyDescent="0.2">
      <c r="A40" s="179"/>
      <c r="B40" s="136"/>
      <c r="C40" s="136"/>
      <c r="D40" s="136"/>
      <c r="E40" s="136"/>
      <c r="F40" s="136"/>
      <c r="G40" s="136"/>
      <c r="H40" s="136"/>
      <c r="I40" s="136"/>
      <c r="J40" s="136"/>
      <c r="K40" s="155"/>
      <c r="L40" s="156"/>
      <c r="M40" s="157"/>
      <c r="N40" s="136"/>
      <c r="O40" s="136"/>
      <c r="P40" s="155"/>
      <c r="Q40" s="156"/>
      <c r="R40" s="157"/>
      <c r="S40" s="136"/>
      <c r="T40" s="136"/>
      <c r="U40" s="136"/>
      <c r="V40" s="117" t="s">
        <v>130</v>
      </c>
      <c r="W40" s="83">
        <v>1</v>
      </c>
      <c r="X40" s="87">
        <v>0.7</v>
      </c>
      <c r="Y40" s="76">
        <f t="shared" si="0"/>
        <v>0.7</v>
      </c>
      <c r="Z40" s="155"/>
      <c r="AA40" s="136"/>
      <c r="AB40" s="186"/>
      <c r="AC40" s="189"/>
      <c r="AD40" s="189"/>
      <c r="AE40" s="143"/>
      <c r="AF40" s="82" t="s">
        <v>131</v>
      </c>
      <c r="AG40" s="139"/>
    </row>
    <row r="41" spans="1:33" ht="146.25" customHeight="1" x14ac:dyDescent="0.2">
      <c r="A41" s="179"/>
      <c r="B41" s="136"/>
      <c r="C41" s="136"/>
      <c r="D41" s="136"/>
      <c r="E41" s="136"/>
      <c r="F41" s="136"/>
      <c r="G41" s="136"/>
      <c r="H41" s="136"/>
      <c r="I41" s="136"/>
      <c r="J41" s="136"/>
      <c r="K41" s="155"/>
      <c r="L41" s="156"/>
      <c r="M41" s="157"/>
      <c r="N41" s="136"/>
      <c r="O41" s="136"/>
      <c r="P41" s="155"/>
      <c r="Q41" s="156"/>
      <c r="R41" s="157"/>
      <c r="S41" s="136"/>
      <c r="T41" s="136"/>
      <c r="U41" s="136"/>
      <c r="V41" s="117" t="s">
        <v>132</v>
      </c>
      <c r="W41" s="83">
        <v>1</v>
      </c>
      <c r="X41" s="87">
        <v>0.8</v>
      </c>
      <c r="Y41" s="76">
        <f t="shared" si="0"/>
        <v>0.8</v>
      </c>
      <c r="Z41" s="155"/>
      <c r="AA41" s="136"/>
      <c r="AB41" s="186"/>
      <c r="AC41" s="189"/>
      <c r="AD41" s="189"/>
      <c r="AE41" s="143"/>
      <c r="AF41" s="82" t="s">
        <v>133</v>
      </c>
      <c r="AG41" s="139"/>
    </row>
    <row r="42" spans="1:33" ht="262.5" customHeight="1" x14ac:dyDescent="0.2">
      <c r="A42" s="179"/>
      <c r="B42" s="136"/>
      <c r="C42" s="136"/>
      <c r="D42" s="136"/>
      <c r="E42" s="136"/>
      <c r="F42" s="136"/>
      <c r="G42" s="136"/>
      <c r="H42" s="136"/>
      <c r="I42" s="136"/>
      <c r="J42" s="136"/>
      <c r="K42" s="155"/>
      <c r="L42" s="156"/>
      <c r="M42" s="157"/>
      <c r="N42" s="136"/>
      <c r="O42" s="136"/>
      <c r="P42" s="155"/>
      <c r="Q42" s="156"/>
      <c r="R42" s="157"/>
      <c r="S42" s="136"/>
      <c r="T42" s="136"/>
      <c r="U42" s="136"/>
      <c r="V42" s="117" t="s">
        <v>134</v>
      </c>
      <c r="W42" s="83">
        <v>1</v>
      </c>
      <c r="X42" s="87">
        <v>0.75</v>
      </c>
      <c r="Y42" s="76">
        <f t="shared" si="0"/>
        <v>0.75</v>
      </c>
      <c r="Z42" s="155"/>
      <c r="AA42" s="136"/>
      <c r="AB42" s="186"/>
      <c r="AC42" s="189"/>
      <c r="AD42" s="189"/>
      <c r="AE42" s="143"/>
      <c r="AF42" s="82" t="s">
        <v>135</v>
      </c>
      <c r="AG42" s="139"/>
    </row>
    <row r="43" spans="1:33" ht="87.75" customHeight="1" x14ac:dyDescent="0.2">
      <c r="A43" s="179"/>
      <c r="B43" s="136"/>
      <c r="C43" s="136"/>
      <c r="D43" s="136"/>
      <c r="E43" s="136"/>
      <c r="F43" s="136"/>
      <c r="G43" s="136"/>
      <c r="H43" s="136"/>
      <c r="I43" s="136"/>
      <c r="J43" s="136"/>
      <c r="K43" s="155"/>
      <c r="L43" s="156"/>
      <c r="M43" s="157"/>
      <c r="N43" s="136"/>
      <c r="O43" s="136"/>
      <c r="P43" s="155"/>
      <c r="Q43" s="156"/>
      <c r="R43" s="157"/>
      <c r="S43" s="136"/>
      <c r="T43" s="136"/>
      <c r="U43" s="136"/>
      <c r="V43" s="117" t="s">
        <v>136</v>
      </c>
      <c r="W43" s="83">
        <v>16</v>
      </c>
      <c r="X43" s="87">
        <v>13</v>
      </c>
      <c r="Y43" s="76">
        <f t="shared" si="0"/>
        <v>0.8125</v>
      </c>
      <c r="Z43" s="155"/>
      <c r="AA43" s="136"/>
      <c r="AB43" s="186"/>
      <c r="AC43" s="189"/>
      <c r="AD43" s="189"/>
      <c r="AE43" s="143"/>
      <c r="AF43" s="82" t="s">
        <v>137</v>
      </c>
      <c r="AG43" s="139"/>
    </row>
    <row r="44" spans="1:33" ht="120.75" customHeight="1" x14ac:dyDescent="0.2">
      <c r="A44" s="179"/>
      <c r="B44" s="136"/>
      <c r="C44" s="136"/>
      <c r="D44" s="136"/>
      <c r="E44" s="136"/>
      <c r="F44" s="136"/>
      <c r="G44" s="136"/>
      <c r="H44" s="136"/>
      <c r="I44" s="136"/>
      <c r="J44" s="136"/>
      <c r="K44" s="155"/>
      <c r="L44" s="156"/>
      <c r="M44" s="157"/>
      <c r="N44" s="136"/>
      <c r="O44" s="136"/>
      <c r="P44" s="155"/>
      <c r="Q44" s="156"/>
      <c r="R44" s="157"/>
      <c r="S44" s="136"/>
      <c r="T44" s="136"/>
      <c r="U44" s="136"/>
      <c r="V44" s="117" t="s">
        <v>138</v>
      </c>
      <c r="W44" s="78">
        <v>16</v>
      </c>
      <c r="X44" s="87">
        <v>13</v>
      </c>
      <c r="Y44" s="76">
        <f t="shared" si="0"/>
        <v>0.8125</v>
      </c>
      <c r="Z44" s="155"/>
      <c r="AA44" s="136"/>
      <c r="AB44" s="186"/>
      <c r="AC44" s="189"/>
      <c r="AD44" s="189"/>
      <c r="AE44" s="143"/>
      <c r="AF44" s="82" t="s">
        <v>139</v>
      </c>
      <c r="AG44" s="139"/>
    </row>
    <row r="45" spans="1:33" ht="128.25" customHeight="1" x14ac:dyDescent="0.2">
      <c r="A45" s="179"/>
      <c r="B45" s="136"/>
      <c r="C45" s="136"/>
      <c r="D45" s="136"/>
      <c r="E45" s="136"/>
      <c r="F45" s="136"/>
      <c r="G45" s="136"/>
      <c r="H45" s="136"/>
      <c r="I45" s="136"/>
      <c r="J45" s="136"/>
      <c r="K45" s="155"/>
      <c r="L45" s="156"/>
      <c r="M45" s="157"/>
      <c r="N45" s="136"/>
      <c r="O45" s="136"/>
      <c r="P45" s="155"/>
      <c r="Q45" s="156"/>
      <c r="R45" s="157"/>
      <c r="S45" s="136"/>
      <c r="T45" s="136"/>
      <c r="U45" s="136"/>
      <c r="V45" s="117" t="s">
        <v>140</v>
      </c>
      <c r="W45" s="83">
        <v>25</v>
      </c>
      <c r="X45" s="87">
        <v>24</v>
      </c>
      <c r="Y45" s="76">
        <f t="shared" si="0"/>
        <v>0.96</v>
      </c>
      <c r="Z45" s="158"/>
      <c r="AA45" s="136"/>
      <c r="AB45" s="186"/>
      <c r="AC45" s="189"/>
      <c r="AD45" s="189"/>
      <c r="AE45" s="143"/>
      <c r="AF45" s="82" t="s">
        <v>141</v>
      </c>
      <c r="AG45" s="139"/>
    </row>
    <row r="46" spans="1:33" ht="182.25" customHeight="1" x14ac:dyDescent="0.2">
      <c r="A46" s="180"/>
      <c r="B46" s="150"/>
      <c r="C46" s="150"/>
      <c r="D46" s="150"/>
      <c r="E46" s="150"/>
      <c r="F46" s="150"/>
      <c r="G46" s="150"/>
      <c r="H46" s="150"/>
      <c r="I46" s="150"/>
      <c r="J46" s="150"/>
      <c r="K46" s="158"/>
      <c r="L46" s="159"/>
      <c r="M46" s="160"/>
      <c r="N46" s="150"/>
      <c r="O46" s="150"/>
      <c r="P46" s="158"/>
      <c r="Q46" s="159"/>
      <c r="R46" s="160"/>
      <c r="S46" s="150"/>
      <c r="T46" s="136"/>
      <c r="U46" s="136"/>
      <c r="V46" s="117" t="s">
        <v>142</v>
      </c>
      <c r="W46" s="78">
        <v>4</v>
      </c>
      <c r="X46" s="87">
        <v>3.5</v>
      </c>
      <c r="Y46" s="76">
        <f t="shared" si="0"/>
        <v>0.875</v>
      </c>
      <c r="Z46" s="78" t="s">
        <v>143</v>
      </c>
      <c r="AA46" s="150"/>
      <c r="AB46" s="186"/>
      <c r="AC46" s="189"/>
      <c r="AD46" s="189"/>
      <c r="AE46" s="143"/>
      <c r="AF46" s="82" t="s">
        <v>144</v>
      </c>
      <c r="AG46" s="139"/>
    </row>
    <row r="47" spans="1:33" ht="170.25" customHeight="1" x14ac:dyDescent="0.3">
      <c r="A47" s="85" t="s">
        <v>55</v>
      </c>
      <c r="B47" s="86" t="s">
        <v>108</v>
      </c>
      <c r="C47" s="86" t="s">
        <v>145</v>
      </c>
      <c r="D47" s="86" t="s">
        <v>110</v>
      </c>
      <c r="E47" s="86" t="s">
        <v>111</v>
      </c>
      <c r="F47" s="86" t="s">
        <v>146</v>
      </c>
      <c r="G47" s="86" t="s">
        <v>147</v>
      </c>
      <c r="H47" s="86" t="s">
        <v>148</v>
      </c>
      <c r="I47" s="87">
        <v>100</v>
      </c>
      <c r="J47" s="87">
        <f>31+8</f>
        <v>39</v>
      </c>
      <c r="K47" s="193">
        <f t="shared" ref="K47:K52" si="1">J47/I47</f>
        <v>0.39</v>
      </c>
      <c r="L47" s="183"/>
      <c r="M47" s="184"/>
      <c r="N47" s="82" t="s">
        <v>341</v>
      </c>
      <c r="O47" s="84"/>
      <c r="P47" s="193">
        <f t="shared" ref="P47:P52" si="2">O47/I47</f>
        <v>0</v>
      </c>
      <c r="Q47" s="183"/>
      <c r="R47" s="184"/>
      <c r="S47" s="84"/>
      <c r="T47" s="136"/>
      <c r="U47" s="136"/>
      <c r="V47" s="117" t="s">
        <v>149</v>
      </c>
      <c r="W47" s="78">
        <v>30</v>
      </c>
      <c r="X47" s="87">
        <v>8</v>
      </c>
      <c r="Y47" s="76">
        <f t="shared" si="0"/>
        <v>0.26666666666666666</v>
      </c>
      <c r="Z47" s="135" t="s">
        <v>150</v>
      </c>
      <c r="AA47" s="86" t="s">
        <v>151</v>
      </c>
      <c r="AB47" s="186"/>
      <c r="AC47" s="189"/>
      <c r="AD47" s="189"/>
      <c r="AE47" s="143"/>
      <c r="AF47" s="82" t="s">
        <v>152</v>
      </c>
      <c r="AG47" s="139"/>
    </row>
    <row r="48" spans="1:33" ht="408.75" customHeight="1" x14ac:dyDescent="0.3">
      <c r="A48" s="85" t="s">
        <v>55</v>
      </c>
      <c r="B48" s="86" t="s">
        <v>108</v>
      </c>
      <c r="C48" s="86" t="s">
        <v>109</v>
      </c>
      <c r="D48" s="86" t="s">
        <v>110</v>
      </c>
      <c r="E48" s="86" t="s">
        <v>111</v>
      </c>
      <c r="F48" s="86" t="s">
        <v>112</v>
      </c>
      <c r="G48" s="86" t="s">
        <v>153</v>
      </c>
      <c r="H48" s="86" t="s">
        <v>148</v>
      </c>
      <c r="I48" s="87">
        <v>1</v>
      </c>
      <c r="J48" s="87">
        <v>0.41249999999999998</v>
      </c>
      <c r="K48" s="193">
        <f t="shared" si="1"/>
        <v>0.41249999999999998</v>
      </c>
      <c r="L48" s="183"/>
      <c r="M48" s="184"/>
      <c r="N48" s="86" t="s">
        <v>339</v>
      </c>
      <c r="O48" s="87"/>
      <c r="P48" s="193">
        <f t="shared" si="2"/>
        <v>0</v>
      </c>
      <c r="Q48" s="183"/>
      <c r="R48" s="184"/>
      <c r="S48" s="87"/>
      <c r="T48" s="136"/>
      <c r="U48" s="136"/>
      <c r="V48" s="114" t="s">
        <v>154</v>
      </c>
      <c r="W48" s="89">
        <v>1</v>
      </c>
      <c r="X48" s="87">
        <v>0.6</v>
      </c>
      <c r="Y48" s="76">
        <f t="shared" si="0"/>
        <v>0.6</v>
      </c>
      <c r="Z48" s="150"/>
      <c r="AA48" s="135" t="s">
        <v>155</v>
      </c>
      <c r="AB48" s="186"/>
      <c r="AC48" s="189"/>
      <c r="AD48" s="189"/>
      <c r="AE48" s="143"/>
      <c r="AF48" s="88" t="s">
        <v>156</v>
      </c>
      <c r="AG48" s="139"/>
    </row>
    <row r="49" spans="1:33" ht="409.5" x14ac:dyDescent="0.3">
      <c r="A49" s="85" t="s">
        <v>55</v>
      </c>
      <c r="B49" s="86" t="s">
        <v>108</v>
      </c>
      <c r="C49" s="86" t="s">
        <v>157</v>
      </c>
      <c r="D49" s="86" t="s">
        <v>158</v>
      </c>
      <c r="E49" s="86" t="s">
        <v>111</v>
      </c>
      <c r="F49" s="86" t="s">
        <v>159</v>
      </c>
      <c r="G49" s="86" t="s">
        <v>160</v>
      </c>
      <c r="H49" s="86" t="s">
        <v>148</v>
      </c>
      <c r="I49" s="87">
        <v>16</v>
      </c>
      <c r="J49" s="87">
        <f>16+25</f>
        <v>41</v>
      </c>
      <c r="K49" s="193">
        <f t="shared" si="1"/>
        <v>2.5625</v>
      </c>
      <c r="L49" s="183"/>
      <c r="M49" s="184"/>
      <c r="N49" s="86" t="s">
        <v>342</v>
      </c>
      <c r="O49" s="87"/>
      <c r="P49" s="193">
        <f t="shared" si="2"/>
        <v>0</v>
      </c>
      <c r="Q49" s="183"/>
      <c r="R49" s="184"/>
      <c r="S49" s="87"/>
      <c r="T49" s="136"/>
      <c r="U49" s="136"/>
      <c r="V49" s="308" t="s">
        <v>161</v>
      </c>
      <c r="W49" s="91">
        <v>20</v>
      </c>
      <c r="X49" s="87">
        <v>19</v>
      </c>
      <c r="Y49" s="76">
        <f t="shared" si="0"/>
        <v>0.95</v>
      </c>
      <c r="Z49" s="86" t="s">
        <v>162</v>
      </c>
      <c r="AA49" s="150"/>
      <c r="AB49" s="186"/>
      <c r="AC49" s="189"/>
      <c r="AD49" s="189"/>
      <c r="AE49" s="143"/>
      <c r="AF49" s="90" t="s">
        <v>163</v>
      </c>
      <c r="AG49" s="139"/>
    </row>
    <row r="50" spans="1:33" ht="348.75" customHeight="1" x14ac:dyDescent="0.3">
      <c r="A50" s="85" t="s">
        <v>55</v>
      </c>
      <c r="B50" s="86" t="s">
        <v>108</v>
      </c>
      <c r="C50" s="86" t="s">
        <v>164</v>
      </c>
      <c r="D50" s="86" t="s">
        <v>58</v>
      </c>
      <c r="E50" s="86" t="s">
        <v>111</v>
      </c>
      <c r="F50" s="86" t="s">
        <v>165</v>
      </c>
      <c r="G50" s="86" t="s">
        <v>166</v>
      </c>
      <c r="H50" s="86" t="s">
        <v>62</v>
      </c>
      <c r="I50" s="87">
        <v>1</v>
      </c>
      <c r="J50" s="87">
        <v>0.4375</v>
      </c>
      <c r="K50" s="193">
        <f t="shared" si="1"/>
        <v>0.4375</v>
      </c>
      <c r="L50" s="183"/>
      <c r="M50" s="184"/>
      <c r="N50" s="86" t="s">
        <v>343</v>
      </c>
      <c r="O50" s="87"/>
      <c r="P50" s="193">
        <f t="shared" si="2"/>
        <v>0</v>
      </c>
      <c r="Q50" s="183"/>
      <c r="R50" s="184"/>
      <c r="S50" s="87"/>
      <c r="T50" s="136"/>
      <c r="U50" s="136"/>
      <c r="V50" s="114" t="s">
        <v>167</v>
      </c>
      <c r="W50" s="92">
        <v>1</v>
      </c>
      <c r="X50" s="87">
        <v>0.75</v>
      </c>
      <c r="Y50" s="76">
        <f t="shared" si="0"/>
        <v>0.75</v>
      </c>
      <c r="Z50" s="86" t="s">
        <v>168</v>
      </c>
      <c r="AA50" s="86" t="s">
        <v>169</v>
      </c>
      <c r="AB50" s="186"/>
      <c r="AC50" s="189"/>
      <c r="AD50" s="189"/>
      <c r="AE50" s="143"/>
      <c r="AF50" s="114" t="s">
        <v>324</v>
      </c>
      <c r="AG50" s="139"/>
    </row>
    <row r="51" spans="1:33" ht="210.75" customHeight="1" x14ac:dyDescent="0.3">
      <c r="A51" s="85" t="s">
        <v>55</v>
      </c>
      <c r="B51" s="86" t="s">
        <v>108</v>
      </c>
      <c r="C51" s="86" t="s">
        <v>170</v>
      </c>
      <c r="D51" s="86" t="s">
        <v>58</v>
      </c>
      <c r="E51" s="86" t="s">
        <v>111</v>
      </c>
      <c r="F51" s="86" t="s">
        <v>171</v>
      </c>
      <c r="G51" s="86" t="s">
        <v>172</v>
      </c>
      <c r="H51" s="86" t="s">
        <v>148</v>
      </c>
      <c r="I51" s="87">
        <v>600</v>
      </c>
      <c r="J51" s="87">
        <f>108+327</f>
        <v>435</v>
      </c>
      <c r="K51" s="193">
        <f t="shared" si="1"/>
        <v>0.72499999999999998</v>
      </c>
      <c r="L51" s="183"/>
      <c r="M51" s="184"/>
      <c r="N51" s="86" t="s">
        <v>344</v>
      </c>
      <c r="O51" s="87">
        <v>327</v>
      </c>
      <c r="P51" s="193">
        <f t="shared" si="2"/>
        <v>0.54500000000000004</v>
      </c>
      <c r="Q51" s="183"/>
      <c r="R51" s="184"/>
      <c r="S51" s="87"/>
      <c r="T51" s="136"/>
      <c r="U51" s="136"/>
      <c r="V51" s="309" t="s">
        <v>173</v>
      </c>
      <c r="W51" s="92">
        <v>100</v>
      </c>
      <c r="X51" s="87">
        <v>75</v>
      </c>
      <c r="Y51" s="76">
        <f t="shared" si="0"/>
        <v>0.75</v>
      </c>
      <c r="Z51" s="86" t="s">
        <v>174</v>
      </c>
      <c r="AA51" s="86" t="s">
        <v>175</v>
      </c>
      <c r="AB51" s="186"/>
      <c r="AC51" s="189"/>
      <c r="AD51" s="189"/>
      <c r="AE51" s="143"/>
      <c r="AF51" s="88" t="s">
        <v>320</v>
      </c>
      <c r="AG51" s="139"/>
    </row>
    <row r="52" spans="1:33" ht="138" customHeight="1" x14ac:dyDescent="0.2">
      <c r="A52" s="178" t="s">
        <v>55</v>
      </c>
      <c r="B52" s="135" t="s">
        <v>108</v>
      </c>
      <c r="C52" s="135" t="s">
        <v>145</v>
      </c>
      <c r="D52" s="135" t="s">
        <v>58</v>
      </c>
      <c r="E52" s="135" t="s">
        <v>111</v>
      </c>
      <c r="F52" s="135" t="s">
        <v>146</v>
      </c>
      <c r="G52" s="135" t="s">
        <v>147</v>
      </c>
      <c r="H52" s="135" t="s">
        <v>148</v>
      </c>
      <c r="I52" s="196">
        <v>400</v>
      </c>
      <c r="J52" s="196">
        <f>29+32+42+95</f>
        <v>198</v>
      </c>
      <c r="K52" s="197">
        <f t="shared" si="1"/>
        <v>0.495</v>
      </c>
      <c r="L52" s="153"/>
      <c r="M52" s="154"/>
      <c r="N52" s="135" t="s">
        <v>345</v>
      </c>
      <c r="O52" s="196"/>
      <c r="P52" s="197">
        <f t="shared" si="2"/>
        <v>0</v>
      </c>
      <c r="Q52" s="153"/>
      <c r="R52" s="154"/>
      <c r="S52" s="196"/>
      <c r="T52" s="136"/>
      <c r="U52" s="136"/>
      <c r="V52" s="118" t="s">
        <v>176</v>
      </c>
      <c r="W52" s="83">
        <v>4</v>
      </c>
      <c r="X52" s="87">
        <v>2</v>
      </c>
      <c r="Y52" s="76">
        <f t="shared" si="0"/>
        <v>0.5</v>
      </c>
      <c r="Z52" s="135" t="s">
        <v>177</v>
      </c>
      <c r="AA52" s="135" t="s">
        <v>178</v>
      </c>
      <c r="AB52" s="186"/>
      <c r="AC52" s="189"/>
      <c r="AD52" s="189"/>
      <c r="AE52" s="143"/>
      <c r="AF52" s="93" t="s">
        <v>179</v>
      </c>
      <c r="AG52" s="139"/>
    </row>
    <row r="53" spans="1:33" ht="108" customHeight="1" x14ac:dyDescent="0.2">
      <c r="A53" s="179"/>
      <c r="B53" s="136"/>
      <c r="C53" s="136"/>
      <c r="D53" s="136"/>
      <c r="E53" s="136"/>
      <c r="F53" s="136"/>
      <c r="G53" s="136"/>
      <c r="H53" s="136"/>
      <c r="I53" s="136"/>
      <c r="J53" s="136"/>
      <c r="K53" s="155"/>
      <c r="L53" s="156"/>
      <c r="M53" s="157"/>
      <c r="N53" s="136"/>
      <c r="O53" s="136"/>
      <c r="P53" s="155"/>
      <c r="Q53" s="156"/>
      <c r="R53" s="157"/>
      <c r="S53" s="136"/>
      <c r="T53" s="136"/>
      <c r="U53" s="136"/>
      <c r="V53" s="118" t="s">
        <v>180</v>
      </c>
      <c r="W53" s="83">
        <v>1</v>
      </c>
      <c r="X53" s="86">
        <v>0.75</v>
      </c>
      <c r="Y53" s="76">
        <f t="shared" si="0"/>
        <v>0.75</v>
      </c>
      <c r="Z53" s="136"/>
      <c r="AA53" s="136"/>
      <c r="AB53" s="186"/>
      <c r="AC53" s="189"/>
      <c r="AD53" s="189"/>
      <c r="AE53" s="143"/>
      <c r="AF53" s="118" t="s">
        <v>181</v>
      </c>
      <c r="AG53" s="139"/>
    </row>
    <row r="54" spans="1:33" ht="136.5" customHeight="1" x14ac:dyDescent="0.2">
      <c r="A54" s="179"/>
      <c r="B54" s="136"/>
      <c r="C54" s="136"/>
      <c r="D54" s="136"/>
      <c r="E54" s="136"/>
      <c r="F54" s="136"/>
      <c r="G54" s="136"/>
      <c r="H54" s="136"/>
      <c r="I54" s="136"/>
      <c r="J54" s="136"/>
      <c r="K54" s="155"/>
      <c r="L54" s="156"/>
      <c r="M54" s="157"/>
      <c r="N54" s="136"/>
      <c r="O54" s="136"/>
      <c r="P54" s="155"/>
      <c r="Q54" s="156"/>
      <c r="R54" s="157"/>
      <c r="S54" s="136"/>
      <c r="T54" s="136"/>
      <c r="U54" s="136"/>
      <c r="V54" s="118" t="s">
        <v>182</v>
      </c>
      <c r="W54" s="83">
        <v>1</v>
      </c>
      <c r="X54" s="86">
        <v>0.75</v>
      </c>
      <c r="Y54" s="76">
        <f t="shared" si="0"/>
        <v>0.75</v>
      </c>
      <c r="Z54" s="136"/>
      <c r="AA54" s="136"/>
      <c r="AB54" s="186"/>
      <c r="AC54" s="189"/>
      <c r="AD54" s="189"/>
      <c r="AE54" s="143"/>
      <c r="AF54" s="118" t="s">
        <v>325</v>
      </c>
      <c r="AG54" s="139"/>
    </row>
    <row r="55" spans="1:33" ht="137.25" customHeight="1" x14ac:dyDescent="0.2">
      <c r="A55" s="179"/>
      <c r="B55" s="136"/>
      <c r="C55" s="136"/>
      <c r="D55" s="136"/>
      <c r="E55" s="136"/>
      <c r="F55" s="136"/>
      <c r="G55" s="136"/>
      <c r="H55" s="136"/>
      <c r="I55" s="136"/>
      <c r="J55" s="136"/>
      <c r="K55" s="155"/>
      <c r="L55" s="156"/>
      <c r="M55" s="157"/>
      <c r="N55" s="136"/>
      <c r="O55" s="136"/>
      <c r="P55" s="155"/>
      <c r="Q55" s="156"/>
      <c r="R55" s="157"/>
      <c r="S55" s="136"/>
      <c r="T55" s="136"/>
      <c r="U55" s="136"/>
      <c r="V55" s="118" t="s">
        <v>183</v>
      </c>
      <c r="W55" s="83">
        <v>1</v>
      </c>
      <c r="X55" s="86">
        <v>0.75</v>
      </c>
      <c r="Y55" s="76">
        <f t="shared" si="0"/>
        <v>0.75</v>
      </c>
      <c r="Z55" s="136"/>
      <c r="AA55" s="136"/>
      <c r="AB55" s="186"/>
      <c r="AC55" s="189"/>
      <c r="AD55" s="189"/>
      <c r="AE55" s="143"/>
      <c r="AF55" s="118" t="s">
        <v>326</v>
      </c>
      <c r="AG55" s="139"/>
    </row>
    <row r="56" spans="1:33" ht="136.5" customHeight="1" x14ac:dyDescent="0.2">
      <c r="A56" s="179"/>
      <c r="B56" s="136"/>
      <c r="C56" s="136"/>
      <c r="D56" s="136"/>
      <c r="E56" s="136"/>
      <c r="F56" s="136"/>
      <c r="G56" s="136"/>
      <c r="H56" s="136"/>
      <c r="I56" s="136"/>
      <c r="J56" s="136"/>
      <c r="K56" s="155"/>
      <c r="L56" s="156"/>
      <c r="M56" s="157"/>
      <c r="N56" s="136"/>
      <c r="O56" s="136"/>
      <c r="P56" s="155"/>
      <c r="Q56" s="156"/>
      <c r="R56" s="157"/>
      <c r="S56" s="136"/>
      <c r="T56" s="136"/>
      <c r="U56" s="136"/>
      <c r="V56" s="118" t="s">
        <v>184</v>
      </c>
      <c r="W56" s="83">
        <v>1</v>
      </c>
      <c r="X56" s="86">
        <v>0.75</v>
      </c>
      <c r="Y56" s="76">
        <f t="shared" si="0"/>
        <v>0.75</v>
      </c>
      <c r="Z56" s="136"/>
      <c r="AA56" s="136"/>
      <c r="AB56" s="186"/>
      <c r="AC56" s="189"/>
      <c r="AD56" s="189"/>
      <c r="AE56" s="143"/>
      <c r="AF56" s="118" t="s">
        <v>327</v>
      </c>
      <c r="AG56" s="139"/>
    </row>
    <row r="57" spans="1:33" ht="273" customHeight="1" x14ac:dyDescent="0.2">
      <c r="A57" s="179"/>
      <c r="B57" s="136"/>
      <c r="C57" s="136"/>
      <c r="D57" s="136"/>
      <c r="E57" s="136"/>
      <c r="F57" s="136"/>
      <c r="G57" s="136"/>
      <c r="H57" s="136"/>
      <c r="I57" s="136"/>
      <c r="J57" s="136"/>
      <c r="K57" s="155"/>
      <c r="L57" s="156"/>
      <c r="M57" s="157"/>
      <c r="N57" s="136"/>
      <c r="O57" s="136"/>
      <c r="P57" s="155"/>
      <c r="Q57" s="156"/>
      <c r="R57" s="157"/>
      <c r="S57" s="136"/>
      <c r="T57" s="136"/>
      <c r="U57" s="136"/>
      <c r="V57" s="310" t="s">
        <v>185</v>
      </c>
      <c r="W57" s="78">
        <v>90</v>
      </c>
      <c r="X57" s="86">
        <v>90</v>
      </c>
      <c r="Y57" s="76">
        <f t="shared" si="0"/>
        <v>1</v>
      </c>
      <c r="Z57" s="136"/>
      <c r="AA57" s="136"/>
      <c r="AB57" s="186"/>
      <c r="AC57" s="189"/>
      <c r="AD57" s="189"/>
      <c r="AE57" s="143"/>
      <c r="AF57" s="117" t="s">
        <v>317</v>
      </c>
      <c r="AG57" s="139"/>
    </row>
    <row r="58" spans="1:33" ht="229.5" customHeight="1" x14ac:dyDescent="0.2">
      <c r="A58" s="179"/>
      <c r="B58" s="136"/>
      <c r="C58" s="136"/>
      <c r="D58" s="136"/>
      <c r="E58" s="136"/>
      <c r="F58" s="136"/>
      <c r="G58" s="136"/>
      <c r="H58" s="136"/>
      <c r="I58" s="136"/>
      <c r="J58" s="136"/>
      <c r="K58" s="155"/>
      <c r="L58" s="156"/>
      <c r="M58" s="157"/>
      <c r="N58" s="136"/>
      <c r="O58" s="136"/>
      <c r="P58" s="155"/>
      <c r="Q58" s="156"/>
      <c r="R58" s="157"/>
      <c r="S58" s="136"/>
      <c r="T58" s="136"/>
      <c r="U58" s="136"/>
      <c r="V58" s="117" t="s">
        <v>186</v>
      </c>
      <c r="W58" s="78">
        <v>16</v>
      </c>
      <c r="X58" s="86">
        <v>11</v>
      </c>
      <c r="Y58" s="76">
        <f t="shared" si="0"/>
        <v>0.6875</v>
      </c>
      <c r="Z58" s="136"/>
      <c r="AA58" s="136"/>
      <c r="AB58" s="186"/>
      <c r="AC58" s="189"/>
      <c r="AD58" s="189"/>
      <c r="AE58" s="143"/>
      <c r="AF58" s="82" t="s">
        <v>328</v>
      </c>
      <c r="AG58" s="139"/>
    </row>
    <row r="59" spans="1:33" ht="224.25" customHeight="1" x14ac:dyDescent="0.2">
      <c r="A59" s="180"/>
      <c r="B59" s="150"/>
      <c r="C59" s="150"/>
      <c r="D59" s="150"/>
      <c r="E59" s="150"/>
      <c r="F59" s="150"/>
      <c r="G59" s="150"/>
      <c r="H59" s="150"/>
      <c r="I59" s="150"/>
      <c r="J59" s="150"/>
      <c r="K59" s="158"/>
      <c r="L59" s="159"/>
      <c r="M59" s="160"/>
      <c r="N59" s="150"/>
      <c r="O59" s="150"/>
      <c r="P59" s="158"/>
      <c r="Q59" s="159"/>
      <c r="R59" s="160"/>
      <c r="S59" s="150"/>
      <c r="T59" s="136"/>
      <c r="U59" s="136"/>
      <c r="V59" s="117" t="s">
        <v>187</v>
      </c>
      <c r="W59" s="78">
        <v>1</v>
      </c>
      <c r="X59" s="86">
        <v>0.75</v>
      </c>
      <c r="Y59" s="76">
        <f t="shared" si="0"/>
        <v>0.75</v>
      </c>
      <c r="Z59" s="136"/>
      <c r="AA59" s="136"/>
      <c r="AB59" s="186"/>
      <c r="AC59" s="189"/>
      <c r="AD59" s="189"/>
      <c r="AE59" s="143"/>
      <c r="AF59" s="117" t="s">
        <v>329</v>
      </c>
      <c r="AG59" s="139"/>
    </row>
    <row r="60" spans="1:33" ht="251.25" customHeight="1" x14ac:dyDescent="0.2">
      <c r="A60" s="178" t="s">
        <v>55</v>
      </c>
      <c r="B60" s="135" t="s">
        <v>108</v>
      </c>
      <c r="C60" s="135" t="s">
        <v>145</v>
      </c>
      <c r="D60" s="135" t="s">
        <v>110</v>
      </c>
      <c r="E60" s="135" t="s">
        <v>111</v>
      </c>
      <c r="F60" s="135" t="s">
        <v>146</v>
      </c>
      <c r="G60" s="135" t="s">
        <v>147</v>
      </c>
      <c r="H60" s="135" t="s">
        <v>62</v>
      </c>
      <c r="I60" s="135">
        <v>30</v>
      </c>
      <c r="J60" s="135">
        <f>57+9</f>
        <v>66</v>
      </c>
      <c r="K60" s="152">
        <f>J60/I60</f>
        <v>2.2000000000000002</v>
      </c>
      <c r="L60" s="153"/>
      <c r="M60" s="154"/>
      <c r="N60" s="135" t="s">
        <v>346</v>
      </c>
      <c r="O60" s="135"/>
      <c r="P60" s="152">
        <f>O60/I60</f>
        <v>0</v>
      </c>
      <c r="Q60" s="153"/>
      <c r="R60" s="154"/>
      <c r="S60" s="135"/>
      <c r="T60" s="136"/>
      <c r="U60" s="136"/>
      <c r="V60" s="310" t="s">
        <v>188</v>
      </c>
      <c r="W60" s="83">
        <v>3</v>
      </c>
      <c r="X60" s="86">
        <v>3</v>
      </c>
      <c r="Y60" s="76">
        <f t="shared" si="0"/>
        <v>1</v>
      </c>
      <c r="Z60" s="136"/>
      <c r="AA60" s="136"/>
      <c r="AB60" s="186"/>
      <c r="AC60" s="189"/>
      <c r="AD60" s="189"/>
      <c r="AE60" s="143"/>
      <c r="AF60" s="118" t="s">
        <v>330</v>
      </c>
      <c r="AG60" s="139"/>
    </row>
    <row r="61" spans="1:33" ht="124.5" customHeight="1" x14ac:dyDescent="0.2">
      <c r="A61" s="179"/>
      <c r="B61" s="136"/>
      <c r="C61" s="136"/>
      <c r="D61" s="136"/>
      <c r="E61" s="136"/>
      <c r="F61" s="136"/>
      <c r="G61" s="136"/>
      <c r="H61" s="136"/>
      <c r="I61" s="136"/>
      <c r="J61" s="136"/>
      <c r="K61" s="155"/>
      <c r="L61" s="156"/>
      <c r="M61" s="157"/>
      <c r="N61" s="136"/>
      <c r="O61" s="136"/>
      <c r="P61" s="155"/>
      <c r="Q61" s="156"/>
      <c r="R61" s="157"/>
      <c r="S61" s="136"/>
      <c r="T61" s="136"/>
      <c r="U61" s="136"/>
      <c r="V61" s="118" t="s">
        <v>189</v>
      </c>
      <c r="W61" s="83">
        <v>3</v>
      </c>
      <c r="X61" s="86">
        <v>2</v>
      </c>
      <c r="Y61" s="76">
        <f t="shared" si="0"/>
        <v>0.66666666666666663</v>
      </c>
      <c r="Z61" s="136"/>
      <c r="AA61" s="150"/>
      <c r="AB61" s="186"/>
      <c r="AC61" s="189"/>
      <c r="AD61" s="189"/>
      <c r="AE61" s="143"/>
      <c r="AF61" s="93" t="s">
        <v>190</v>
      </c>
      <c r="AG61" s="139"/>
    </row>
    <row r="62" spans="1:33" ht="252" customHeight="1" x14ac:dyDescent="0.2">
      <c r="A62" s="180"/>
      <c r="B62" s="150"/>
      <c r="C62" s="150"/>
      <c r="D62" s="150"/>
      <c r="E62" s="150"/>
      <c r="F62" s="150"/>
      <c r="G62" s="150"/>
      <c r="H62" s="150"/>
      <c r="I62" s="150"/>
      <c r="J62" s="150"/>
      <c r="K62" s="158"/>
      <c r="L62" s="159"/>
      <c r="M62" s="160"/>
      <c r="N62" s="150"/>
      <c r="O62" s="150"/>
      <c r="P62" s="158"/>
      <c r="Q62" s="159"/>
      <c r="R62" s="160"/>
      <c r="S62" s="150"/>
      <c r="T62" s="136"/>
      <c r="U62" s="136"/>
      <c r="V62" s="117" t="s">
        <v>191</v>
      </c>
      <c r="W62" s="78">
        <v>1</v>
      </c>
      <c r="X62" s="86">
        <v>0.33</v>
      </c>
      <c r="Y62" s="76">
        <f t="shared" si="0"/>
        <v>0.33</v>
      </c>
      <c r="Z62" s="150"/>
      <c r="AA62" s="135" t="s">
        <v>192</v>
      </c>
      <c r="AB62" s="186"/>
      <c r="AC62" s="189"/>
      <c r="AD62" s="189"/>
      <c r="AE62" s="143"/>
      <c r="AF62" s="117" t="s">
        <v>331</v>
      </c>
      <c r="AG62" s="139"/>
    </row>
    <row r="63" spans="1:33" ht="264" customHeight="1" x14ac:dyDescent="0.2">
      <c r="A63" s="178" t="s">
        <v>55</v>
      </c>
      <c r="B63" s="135" t="s">
        <v>108</v>
      </c>
      <c r="C63" s="135">
        <v>8.3000000000000007</v>
      </c>
      <c r="D63" s="135" t="s">
        <v>58</v>
      </c>
      <c r="E63" s="135" t="s">
        <v>111</v>
      </c>
      <c r="F63" s="135" t="s">
        <v>193</v>
      </c>
      <c r="G63" s="135" t="s">
        <v>194</v>
      </c>
      <c r="H63" s="135" t="s">
        <v>148</v>
      </c>
      <c r="I63" s="135">
        <v>120</v>
      </c>
      <c r="J63" s="135">
        <v>123</v>
      </c>
      <c r="K63" s="152">
        <f>J63/I63</f>
        <v>1.0249999999999999</v>
      </c>
      <c r="L63" s="153"/>
      <c r="M63" s="154"/>
      <c r="N63" s="135" t="s">
        <v>347</v>
      </c>
      <c r="O63" s="135"/>
      <c r="P63" s="152">
        <f>O63/I63</f>
        <v>0</v>
      </c>
      <c r="Q63" s="153"/>
      <c r="R63" s="154"/>
      <c r="S63" s="135"/>
      <c r="T63" s="136"/>
      <c r="U63" s="136"/>
      <c r="V63" s="310" t="s">
        <v>195</v>
      </c>
      <c r="W63" s="78">
        <v>30</v>
      </c>
      <c r="X63" s="86">
        <v>30</v>
      </c>
      <c r="Y63" s="76">
        <f t="shared" si="0"/>
        <v>1</v>
      </c>
      <c r="Z63" s="135" t="s">
        <v>196</v>
      </c>
      <c r="AA63" s="150"/>
      <c r="AB63" s="186"/>
      <c r="AC63" s="189"/>
      <c r="AD63" s="189"/>
      <c r="AE63" s="143"/>
      <c r="AF63" s="117" t="s">
        <v>332</v>
      </c>
      <c r="AG63" s="139"/>
    </row>
    <row r="64" spans="1:33" ht="207.75" customHeight="1" x14ac:dyDescent="0.2">
      <c r="A64" s="179"/>
      <c r="B64" s="136"/>
      <c r="C64" s="136"/>
      <c r="D64" s="136"/>
      <c r="E64" s="136"/>
      <c r="F64" s="136"/>
      <c r="G64" s="136"/>
      <c r="H64" s="136"/>
      <c r="I64" s="136"/>
      <c r="J64" s="136"/>
      <c r="K64" s="155"/>
      <c r="L64" s="156"/>
      <c r="M64" s="157"/>
      <c r="N64" s="136"/>
      <c r="O64" s="136"/>
      <c r="P64" s="155"/>
      <c r="Q64" s="156"/>
      <c r="R64" s="157"/>
      <c r="S64" s="136"/>
      <c r="T64" s="136"/>
      <c r="U64" s="136"/>
      <c r="V64" s="310" t="s">
        <v>197</v>
      </c>
      <c r="W64" s="78">
        <v>10</v>
      </c>
      <c r="X64" s="86">
        <v>10</v>
      </c>
      <c r="Y64" s="76">
        <f t="shared" si="0"/>
        <v>1</v>
      </c>
      <c r="Z64" s="136"/>
      <c r="AA64" s="86" t="s">
        <v>198</v>
      </c>
      <c r="AB64" s="186"/>
      <c r="AC64" s="189"/>
      <c r="AD64" s="189"/>
      <c r="AE64" s="143"/>
      <c r="AF64" s="117" t="s">
        <v>199</v>
      </c>
      <c r="AG64" s="139"/>
    </row>
    <row r="65" spans="1:33" ht="200.25" customHeight="1" x14ac:dyDescent="0.2">
      <c r="A65" s="180"/>
      <c r="B65" s="150"/>
      <c r="C65" s="150"/>
      <c r="D65" s="150"/>
      <c r="E65" s="150"/>
      <c r="F65" s="150"/>
      <c r="G65" s="150"/>
      <c r="H65" s="150"/>
      <c r="I65" s="150"/>
      <c r="J65" s="150"/>
      <c r="K65" s="158"/>
      <c r="L65" s="159"/>
      <c r="M65" s="160"/>
      <c r="N65" s="150"/>
      <c r="O65" s="150"/>
      <c r="P65" s="158"/>
      <c r="Q65" s="159"/>
      <c r="R65" s="160"/>
      <c r="S65" s="150"/>
      <c r="T65" s="136"/>
      <c r="U65" s="136"/>
      <c r="V65" s="117" t="s">
        <v>200</v>
      </c>
      <c r="W65" s="78">
        <v>1</v>
      </c>
      <c r="X65" s="86">
        <v>0.75</v>
      </c>
      <c r="Y65" s="76">
        <f t="shared" si="0"/>
        <v>0.75</v>
      </c>
      <c r="Z65" s="150"/>
      <c r="AA65" s="86" t="s">
        <v>201</v>
      </c>
      <c r="AB65" s="186"/>
      <c r="AC65" s="189"/>
      <c r="AD65" s="189"/>
      <c r="AE65" s="143"/>
      <c r="AF65" s="117" t="s">
        <v>202</v>
      </c>
      <c r="AG65" s="139"/>
    </row>
    <row r="66" spans="1:33" ht="157.5" customHeight="1" x14ac:dyDescent="0.3">
      <c r="A66" s="85" t="s">
        <v>55</v>
      </c>
      <c r="B66" s="86" t="s">
        <v>108</v>
      </c>
      <c r="C66" s="86" t="s">
        <v>203</v>
      </c>
      <c r="D66" s="86" t="s">
        <v>110</v>
      </c>
      <c r="E66" s="86" t="s">
        <v>111</v>
      </c>
      <c r="F66" s="86" t="s">
        <v>204</v>
      </c>
      <c r="G66" s="86" t="s">
        <v>205</v>
      </c>
      <c r="H66" s="86" t="s">
        <v>148</v>
      </c>
      <c r="I66" s="86">
        <v>4</v>
      </c>
      <c r="J66" s="86">
        <v>1.75</v>
      </c>
      <c r="K66" s="182">
        <f t="shared" ref="K66:K68" si="3">J66/I66</f>
        <v>0.4375</v>
      </c>
      <c r="L66" s="183"/>
      <c r="M66" s="184"/>
      <c r="N66" s="86" t="s">
        <v>348</v>
      </c>
      <c r="O66" s="86"/>
      <c r="P66" s="182">
        <f t="shared" ref="P66:P68" si="4">O66/I66</f>
        <v>0</v>
      </c>
      <c r="Q66" s="183"/>
      <c r="R66" s="184"/>
      <c r="S66" s="86"/>
      <c r="T66" s="136"/>
      <c r="U66" s="136"/>
      <c r="V66" s="119" t="s">
        <v>206</v>
      </c>
      <c r="W66" s="94">
        <v>1</v>
      </c>
      <c r="X66" s="86">
        <v>0.75</v>
      </c>
      <c r="Y66" s="76">
        <f t="shared" si="0"/>
        <v>0.75</v>
      </c>
      <c r="Z66" s="95" t="s">
        <v>207</v>
      </c>
      <c r="AA66" s="96" t="s">
        <v>208</v>
      </c>
      <c r="AB66" s="186"/>
      <c r="AC66" s="189"/>
      <c r="AD66" s="189"/>
      <c r="AE66" s="143"/>
      <c r="AF66" s="119" t="s">
        <v>333</v>
      </c>
      <c r="AG66" s="139"/>
    </row>
    <row r="67" spans="1:33" ht="198.75" customHeight="1" x14ac:dyDescent="0.3">
      <c r="A67" s="97" t="s">
        <v>55</v>
      </c>
      <c r="B67" s="96" t="s">
        <v>108</v>
      </c>
      <c r="C67" s="96" t="s">
        <v>145</v>
      </c>
      <c r="D67" s="96" t="s">
        <v>110</v>
      </c>
      <c r="E67" s="96" t="s">
        <v>111</v>
      </c>
      <c r="F67" s="96" t="s">
        <v>209</v>
      </c>
      <c r="G67" s="96" t="s">
        <v>194</v>
      </c>
      <c r="H67" s="96" t="s">
        <v>148</v>
      </c>
      <c r="I67" s="98">
        <v>4</v>
      </c>
      <c r="J67" s="86">
        <v>1.75</v>
      </c>
      <c r="K67" s="182">
        <f t="shared" si="3"/>
        <v>0.4375</v>
      </c>
      <c r="L67" s="183"/>
      <c r="M67" s="184"/>
      <c r="N67" s="86" t="s">
        <v>349</v>
      </c>
      <c r="O67" s="86"/>
      <c r="P67" s="182">
        <f t="shared" si="4"/>
        <v>0</v>
      </c>
      <c r="Q67" s="183"/>
      <c r="R67" s="184"/>
      <c r="S67" s="86"/>
      <c r="T67" s="194"/>
      <c r="U67" s="194"/>
      <c r="V67" s="119" t="s">
        <v>210</v>
      </c>
      <c r="W67" s="99">
        <v>1</v>
      </c>
      <c r="X67" s="86">
        <v>0.75</v>
      </c>
      <c r="Y67" s="76">
        <f t="shared" si="0"/>
        <v>0.75</v>
      </c>
      <c r="Z67" s="86" t="s">
        <v>211</v>
      </c>
      <c r="AA67" s="86" t="s">
        <v>201</v>
      </c>
      <c r="AB67" s="187"/>
      <c r="AC67" s="190"/>
      <c r="AD67" s="190"/>
      <c r="AE67" s="192"/>
      <c r="AF67" s="119" t="s">
        <v>334</v>
      </c>
      <c r="AG67" s="185"/>
    </row>
    <row r="68" spans="1:33" ht="237" customHeight="1" x14ac:dyDescent="0.2">
      <c r="A68" s="178" t="s">
        <v>55</v>
      </c>
      <c r="B68" s="135" t="s">
        <v>212</v>
      </c>
      <c r="C68" s="135" t="s">
        <v>213</v>
      </c>
      <c r="D68" s="135" t="s">
        <v>110</v>
      </c>
      <c r="E68" s="135" t="s">
        <v>214</v>
      </c>
      <c r="F68" s="135" t="s">
        <v>215</v>
      </c>
      <c r="G68" s="135" t="s">
        <v>216</v>
      </c>
      <c r="H68" s="135" t="s">
        <v>148</v>
      </c>
      <c r="I68" s="151">
        <v>150</v>
      </c>
      <c r="J68" s="151">
        <f>20+18+5+25+13+6</f>
        <v>87</v>
      </c>
      <c r="K68" s="152">
        <f t="shared" si="3"/>
        <v>0.57999999999999996</v>
      </c>
      <c r="L68" s="153"/>
      <c r="M68" s="154"/>
      <c r="N68" s="135" t="s">
        <v>350</v>
      </c>
      <c r="O68" s="135"/>
      <c r="P68" s="152">
        <f t="shared" si="4"/>
        <v>0</v>
      </c>
      <c r="Q68" s="153"/>
      <c r="R68" s="154"/>
      <c r="S68" s="135"/>
      <c r="T68" s="141">
        <v>2024630010065</v>
      </c>
      <c r="U68" s="135" t="s">
        <v>217</v>
      </c>
      <c r="V68" s="117" t="s">
        <v>218</v>
      </c>
      <c r="W68" s="100">
        <v>30</v>
      </c>
      <c r="X68" s="86">
        <v>25</v>
      </c>
      <c r="Y68" s="76">
        <f t="shared" si="0"/>
        <v>0.83333333333333337</v>
      </c>
      <c r="Z68" s="135" t="s">
        <v>219</v>
      </c>
      <c r="AA68" s="135" t="s">
        <v>220</v>
      </c>
      <c r="AB68" s="147">
        <v>750392445</v>
      </c>
      <c r="AC68" s="147">
        <v>739150000</v>
      </c>
      <c r="AD68" s="147">
        <v>487150000</v>
      </c>
      <c r="AE68" s="142">
        <f>AD68/AB68</f>
        <v>0.64919363627121807</v>
      </c>
      <c r="AF68" s="82" t="s">
        <v>221</v>
      </c>
      <c r="AG68" s="138" t="s">
        <v>67</v>
      </c>
    </row>
    <row r="69" spans="1:33" ht="80.25" customHeight="1" x14ac:dyDescent="0.2">
      <c r="A69" s="179"/>
      <c r="B69" s="136"/>
      <c r="C69" s="136"/>
      <c r="D69" s="136"/>
      <c r="E69" s="136"/>
      <c r="F69" s="136"/>
      <c r="G69" s="136"/>
      <c r="H69" s="136"/>
      <c r="I69" s="136"/>
      <c r="J69" s="136"/>
      <c r="K69" s="155"/>
      <c r="L69" s="156"/>
      <c r="M69" s="157"/>
      <c r="N69" s="136"/>
      <c r="O69" s="136"/>
      <c r="P69" s="155"/>
      <c r="Q69" s="156"/>
      <c r="R69" s="157"/>
      <c r="S69" s="136"/>
      <c r="T69" s="136"/>
      <c r="U69" s="136"/>
      <c r="V69" s="117" t="s">
        <v>222</v>
      </c>
      <c r="W69" s="101">
        <v>1</v>
      </c>
      <c r="X69" s="86">
        <v>0.75</v>
      </c>
      <c r="Y69" s="76">
        <f t="shared" si="0"/>
        <v>0.75</v>
      </c>
      <c r="Z69" s="136"/>
      <c r="AA69" s="136"/>
      <c r="AB69" s="148"/>
      <c r="AC69" s="148"/>
      <c r="AD69" s="148"/>
      <c r="AE69" s="143"/>
      <c r="AF69" s="82" t="s">
        <v>223</v>
      </c>
      <c r="AG69" s="139"/>
    </row>
    <row r="70" spans="1:33" ht="164.25" customHeight="1" x14ac:dyDescent="0.2">
      <c r="A70" s="179"/>
      <c r="B70" s="136"/>
      <c r="C70" s="136"/>
      <c r="D70" s="136"/>
      <c r="E70" s="136"/>
      <c r="F70" s="136"/>
      <c r="G70" s="136"/>
      <c r="H70" s="136"/>
      <c r="I70" s="136"/>
      <c r="J70" s="136"/>
      <c r="K70" s="155"/>
      <c r="L70" s="156"/>
      <c r="M70" s="157"/>
      <c r="N70" s="136"/>
      <c r="O70" s="136"/>
      <c r="P70" s="155"/>
      <c r="Q70" s="156"/>
      <c r="R70" s="157"/>
      <c r="S70" s="136"/>
      <c r="T70" s="136"/>
      <c r="U70" s="136"/>
      <c r="V70" s="117" t="s">
        <v>224</v>
      </c>
      <c r="W70" s="102">
        <v>15</v>
      </c>
      <c r="X70" s="86">
        <v>13</v>
      </c>
      <c r="Y70" s="76">
        <f t="shared" si="0"/>
        <v>0.8666666666666667</v>
      </c>
      <c r="Z70" s="136"/>
      <c r="AA70" s="136"/>
      <c r="AB70" s="148"/>
      <c r="AC70" s="148"/>
      <c r="AD70" s="148"/>
      <c r="AE70" s="143"/>
      <c r="AF70" s="82" t="s">
        <v>225</v>
      </c>
      <c r="AG70" s="139"/>
    </row>
    <row r="71" spans="1:33" ht="174.75" customHeight="1" x14ac:dyDescent="0.2">
      <c r="A71" s="179"/>
      <c r="B71" s="136"/>
      <c r="C71" s="136"/>
      <c r="D71" s="136"/>
      <c r="E71" s="136"/>
      <c r="F71" s="136"/>
      <c r="G71" s="136"/>
      <c r="H71" s="136"/>
      <c r="I71" s="136"/>
      <c r="J71" s="136"/>
      <c r="K71" s="155"/>
      <c r="L71" s="156"/>
      <c r="M71" s="157"/>
      <c r="N71" s="136"/>
      <c r="O71" s="136"/>
      <c r="P71" s="155"/>
      <c r="Q71" s="156"/>
      <c r="R71" s="157"/>
      <c r="S71" s="136"/>
      <c r="T71" s="136"/>
      <c r="U71" s="136"/>
      <c r="V71" s="310" t="s">
        <v>226</v>
      </c>
      <c r="W71" s="102">
        <v>12</v>
      </c>
      <c r="X71" s="86">
        <v>12</v>
      </c>
      <c r="Y71" s="76">
        <f t="shared" si="0"/>
        <v>1</v>
      </c>
      <c r="Z71" s="136"/>
      <c r="AA71" s="136"/>
      <c r="AB71" s="148"/>
      <c r="AC71" s="148"/>
      <c r="AD71" s="148"/>
      <c r="AE71" s="143"/>
      <c r="AF71" s="117" t="s">
        <v>318</v>
      </c>
      <c r="AG71" s="139"/>
    </row>
    <row r="72" spans="1:33" ht="290.25" customHeight="1" x14ac:dyDescent="0.2">
      <c r="A72" s="179"/>
      <c r="B72" s="136"/>
      <c r="C72" s="136"/>
      <c r="D72" s="136"/>
      <c r="E72" s="136"/>
      <c r="F72" s="136"/>
      <c r="G72" s="136"/>
      <c r="H72" s="136"/>
      <c r="I72" s="136"/>
      <c r="J72" s="136"/>
      <c r="K72" s="155"/>
      <c r="L72" s="156"/>
      <c r="M72" s="157"/>
      <c r="N72" s="136"/>
      <c r="O72" s="136"/>
      <c r="P72" s="155"/>
      <c r="Q72" s="156"/>
      <c r="R72" s="157"/>
      <c r="S72" s="136"/>
      <c r="T72" s="136"/>
      <c r="U72" s="136"/>
      <c r="V72" s="310" t="s">
        <v>227</v>
      </c>
      <c r="W72" s="102">
        <v>6</v>
      </c>
      <c r="X72" s="86">
        <v>6</v>
      </c>
      <c r="Y72" s="76">
        <f t="shared" si="0"/>
        <v>1</v>
      </c>
      <c r="Z72" s="136"/>
      <c r="AA72" s="136"/>
      <c r="AB72" s="148"/>
      <c r="AC72" s="148"/>
      <c r="AD72" s="148"/>
      <c r="AE72" s="143"/>
      <c r="AF72" s="117" t="s">
        <v>319</v>
      </c>
      <c r="AG72" s="139"/>
    </row>
    <row r="73" spans="1:33" ht="81" customHeight="1" x14ac:dyDescent="0.2">
      <c r="A73" s="179"/>
      <c r="B73" s="136"/>
      <c r="C73" s="136"/>
      <c r="D73" s="136"/>
      <c r="E73" s="136"/>
      <c r="F73" s="136"/>
      <c r="G73" s="136"/>
      <c r="H73" s="136"/>
      <c r="I73" s="136"/>
      <c r="J73" s="136"/>
      <c r="K73" s="155"/>
      <c r="L73" s="156"/>
      <c r="M73" s="157"/>
      <c r="N73" s="136"/>
      <c r="O73" s="136"/>
      <c r="P73" s="155"/>
      <c r="Q73" s="156"/>
      <c r="R73" s="157"/>
      <c r="S73" s="136"/>
      <c r="T73" s="136"/>
      <c r="U73" s="136"/>
      <c r="V73" s="117" t="s">
        <v>228</v>
      </c>
      <c r="W73" s="102">
        <v>12</v>
      </c>
      <c r="X73" s="86">
        <v>9</v>
      </c>
      <c r="Y73" s="76">
        <f t="shared" si="0"/>
        <v>0.75</v>
      </c>
      <c r="Z73" s="136"/>
      <c r="AA73" s="136"/>
      <c r="AB73" s="148"/>
      <c r="AC73" s="148"/>
      <c r="AD73" s="148"/>
      <c r="AE73" s="143"/>
      <c r="AF73" s="82" t="s">
        <v>229</v>
      </c>
      <c r="AG73" s="139"/>
    </row>
    <row r="74" spans="1:33" ht="187.5" customHeight="1" x14ac:dyDescent="0.2">
      <c r="A74" s="180"/>
      <c r="B74" s="150"/>
      <c r="C74" s="150"/>
      <c r="D74" s="150"/>
      <c r="E74" s="150"/>
      <c r="F74" s="150"/>
      <c r="G74" s="150"/>
      <c r="H74" s="150"/>
      <c r="I74" s="150"/>
      <c r="J74" s="150"/>
      <c r="K74" s="158"/>
      <c r="L74" s="159"/>
      <c r="M74" s="160"/>
      <c r="N74" s="150"/>
      <c r="O74" s="150"/>
      <c r="P74" s="158"/>
      <c r="Q74" s="159"/>
      <c r="R74" s="160"/>
      <c r="S74" s="150"/>
      <c r="T74" s="136"/>
      <c r="U74" s="136"/>
      <c r="V74" s="310" t="s">
        <v>230</v>
      </c>
      <c r="W74" s="103">
        <v>15</v>
      </c>
      <c r="X74" s="86">
        <v>15</v>
      </c>
      <c r="Y74" s="76">
        <f t="shared" si="0"/>
        <v>1</v>
      </c>
      <c r="Z74" s="150"/>
      <c r="AA74" s="150"/>
      <c r="AB74" s="148"/>
      <c r="AC74" s="148"/>
      <c r="AD74" s="148"/>
      <c r="AE74" s="143"/>
      <c r="AF74" s="117" t="s">
        <v>231</v>
      </c>
      <c r="AG74" s="139"/>
    </row>
    <row r="75" spans="1:33" ht="408.75" customHeight="1" x14ac:dyDescent="0.3">
      <c r="A75" s="104" t="s">
        <v>55</v>
      </c>
      <c r="B75" s="105" t="s">
        <v>212</v>
      </c>
      <c r="C75" s="105" t="s">
        <v>213</v>
      </c>
      <c r="D75" s="105" t="s">
        <v>110</v>
      </c>
      <c r="E75" s="105" t="s">
        <v>214</v>
      </c>
      <c r="F75" s="105" t="s">
        <v>232</v>
      </c>
      <c r="G75" s="105" t="s">
        <v>233</v>
      </c>
      <c r="H75" s="105" t="s">
        <v>62</v>
      </c>
      <c r="I75" s="106">
        <v>4</v>
      </c>
      <c r="J75" s="86">
        <v>1.75</v>
      </c>
      <c r="K75" s="161">
        <f>J75/I75</f>
        <v>0.4375</v>
      </c>
      <c r="L75" s="162"/>
      <c r="M75" s="163"/>
      <c r="N75" s="105" t="s">
        <v>351</v>
      </c>
      <c r="O75" s="105"/>
      <c r="P75" s="161">
        <f>O75/I75</f>
        <v>0</v>
      </c>
      <c r="Q75" s="162"/>
      <c r="R75" s="163"/>
      <c r="S75" s="105"/>
      <c r="T75" s="137"/>
      <c r="U75" s="137"/>
      <c r="V75" s="311" t="s">
        <v>234</v>
      </c>
      <c r="W75" s="108">
        <v>1</v>
      </c>
      <c r="X75" s="105">
        <v>0.75</v>
      </c>
      <c r="Y75" s="109">
        <f t="shared" si="0"/>
        <v>0.75</v>
      </c>
      <c r="Z75" s="105" t="s">
        <v>235</v>
      </c>
      <c r="AA75" s="105" t="s">
        <v>236</v>
      </c>
      <c r="AB75" s="149"/>
      <c r="AC75" s="149"/>
      <c r="AD75" s="149"/>
      <c r="AE75" s="144"/>
      <c r="AF75" s="107" t="s">
        <v>237</v>
      </c>
      <c r="AG75" s="140"/>
    </row>
    <row r="76" spans="1:33" ht="23.25" customHeight="1" x14ac:dyDescent="0.2">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64" t="s">
        <v>238</v>
      </c>
      <c r="AB76" s="145">
        <f t="shared" ref="AB76:AD76" si="5">SUM(AB14:AB75)</f>
        <v>7038938367.9799995</v>
      </c>
      <c r="AC76" s="170">
        <f t="shared" si="5"/>
        <v>3703508153</v>
      </c>
      <c r="AD76" s="170">
        <f t="shared" si="5"/>
        <v>2414995028</v>
      </c>
      <c r="AE76" s="176">
        <f>AD76/AB76</f>
        <v>0.34309080457157681</v>
      </c>
      <c r="AF76" s="172"/>
      <c r="AG76" s="173"/>
    </row>
    <row r="77" spans="1:33" ht="23.25" customHeight="1" x14ac:dyDescent="0.2">
      <c r="A77" s="112"/>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65"/>
      <c r="AB77" s="146"/>
      <c r="AC77" s="171"/>
      <c r="AD77" s="171"/>
      <c r="AE77" s="177"/>
      <c r="AF77" s="174"/>
      <c r="AG77" s="175"/>
    </row>
    <row r="78" spans="1:33" ht="34.5" hidden="1"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1">
        <v>0</v>
      </c>
      <c r="Z78" s="20"/>
      <c r="AA78" s="22"/>
      <c r="AB78" s="23"/>
      <c r="AC78" s="24"/>
      <c r="AD78" s="21"/>
      <c r="AE78" s="21">
        <v>0</v>
      </c>
      <c r="AF78" s="24"/>
      <c r="AG78" s="24"/>
    </row>
    <row r="79" spans="1:33" ht="23.25" hidden="1"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1">
        <v>1</v>
      </c>
      <c r="Z79" s="20"/>
      <c r="AA79" s="22"/>
      <c r="AB79" s="23"/>
      <c r="AC79" s="24"/>
      <c r="AD79" s="21"/>
      <c r="AE79" s="21">
        <v>1</v>
      </c>
      <c r="AF79" s="24"/>
      <c r="AG79" s="24"/>
    </row>
    <row r="80" spans="1:33" ht="23.25" customHeight="1" x14ac:dyDescent="0.35">
      <c r="A80" s="166"/>
      <c r="B80" s="167"/>
      <c r="C80" s="167"/>
      <c r="D80" s="167"/>
      <c r="E80" s="167"/>
      <c r="F80" s="167"/>
      <c r="G80" s="167"/>
      <c r="H80" s="167"/>
      <c r="I80" s="167"/>
      <c r="J80" s="167"/>
      <c r="K80" s="167"/>
      <c r="L80" s="167"/>
      <c r="M80" s="167"/>
      <c r="N80" s="167"/>
      <c r="O80" s="167"/>
      <c r="P80" s="167"/>
      <c r="Q80" s="167"/>
      <c r="R80" s="167"/>
      <c r="S80" s="167"/>
      <c r="T80" s="167"/>
      <c r="U80" s="167"/>
      <c r="V80" s="168"/>
      <c r="W80" s="167"/>
      <c r="X80" s="167"/>
      <c r="Y80" s="167"/>
      <c r="Z80" s="167"/>
      <c r="AA80" s="167"/>
      <c r="AB80" s="167"/>
      <c r="AC80" s="167"/>
      <c r="AD80" s="167"/>
      <c r="AE80" s="167"/>
      <c r="AF80" s="167"/>
      <c r="AG80" s="169"/>
    </row>
    <row r="81" spans="1:33" ht="46.5" customHeight="1" x14ac:dyDescent="0.35">
      <c r="A81" s="25"/>
      <c r="B81" s="26"/>
      <c r="C81" s="26"/>
      <c r="D81" s="26"/>
      <c r="E81" s="26"/>
      <c r="F81" s="26"/>
      <c r="G81" s="26"/>
      <c r="H81" s="27"/>
      <c r="I81" s="27"/>
      <c r="J81" s="27"/>
      <c r="K81" s="26"/>
      <c r="L81" s="26"/>
      <c r="M81" s="26"/>
      <c r="N81" s="26"/>
      <c r="O81" s="26"/>
      <c r="P81" s="26"/>
      <c r="Q81" s="26"/>
      <c r="R81" s="133" t="s">
        <v>239</v>
      </c>
      <c r="S81" s="134"/>
      <c r="T81" s="26"/>
      <c r="U81" s="133" t="s">
        <v>240</v>
      </c>
      <c r="V81" s="181"/>
      <c r="W81" s="26"/>
      <c r="X81" s="26"/>
      <c r="Y81" s="26"/>
      <c r="Z81" s="26"/>
      <c r="AA81" s="26"/>
      <c r="AB81" s="26"/>
      <c r="AC81" s="26"/>
      <c r="AD81" s="26"/>
      <c r="AE81" s="26"/>
      <c r="AF81" s="26"/>
      <c r="AG81" s="29"/>
    </row>
    <row r="82" spans="1:33" ht="23.25" customHeight="1" x14ac:dyDescent="0.2">
      <c r="A82" s="25"/>
      <c r="B82" s="26"/>
      <c r="C82" s="26"/>
      <c r="D82" s="26"/>
      <c r="E82" s="26"/>
      <c r="F82" s="26"/>
      <c r="G82" s="26"/>
      <c r="H82" s="27"/>
      <c r="I82" s="27"/>
      <c r="J82" s="27"/>
      <c r="K82" s="26"/>
      <c r="L82" s="26"/>
      <c r="M82" s="26"/>
      <c r="N82" s="26"/>
      <c r="O82" s="26"/>
      <c r="P82" s="26"/>
      <c r="Q82" s="26"/>
      <c r="R82" s="26"/>
      <c r="S82" s="26"/>
      <c r="T82" s="26"/>
      <c r="U82" s="26"/>
      <c r="V82" s="122"/>
      <c r="W82" s="26"/>
      <c r="X82" s="26"/>
      <c r="Y82" s="26"/>
      <c r="Z82" s="26"/>
      <c r="AA82" s="26"/>
      <c r="AB82" s="26"/>
      <c r="AC82" s="26"/>
      <c r="AD82" s="26"/>
      <c r="AE82" s="26"/>
      <c r="AF82" s="26"/>
      <c r="AG82" s="29"/>
    </row>
    <row r="83" spans="1:33" ht="23.25" customHeight="1" x14ac:dyDescent="0.2">
      <c r="A83" s="25"/>
      <c r="B83" s="26"/>
      <c r="C83" s="26"/>
      <c r="D83" s="26"/>
      <c r="E83" s="26"/>
      <c r="F83" s="26"/>
      <c r="G83" s="26"/>
      <c r="H83" s="27"/>
      <c r="I83" s="27"/>
      <c r="J83" s="27"/>
      <c r="K83" s="26"/>
      <c r="L83" s="26"/>
      <c r="M83" s="26"/>
      <c r="N83" s="26"/>
      <c r="O83" s="26"/>
      <c r="P83" s="26"/>
      <c r="Q83" s="26"/>
      <c r="R83" s="26"/>
      <c r="S83" s="26"/>
      <c r="T83" s="26"/>
      <c r="U83" s="26"/>
      <c r="V83" s="122"/>
      <c r="W83" s="26"/>
      <c r="X83" s="26"/>
      <c r="Y83" s="26"/>
      <c r="Z83" s="26"/>
      <c r="AA83" s="26"/>
      <c r="AB83" s="26"/>
      <c r="AC83" s="26"/>
      <c r="AD83" s="26"/>
      <c r="AE83" s="26"/>
      <c r="AF83" s="26"/>
      <c r="AG83" s="29"/>
    </row>
    <row r="84" spans="1:33" ht="23.25" customHeight="1" x14ac:dyDescent="0.2">
      <c r="A84" s="25"/>
      <c r="B84" s="26"/>
      <c r="C84" s="26"/>
      <c r="D84" s="26"/>
      <c r="E84" s="26"/>
      <c r="F84" s="26"/>
      <c r="G84" s="26"/>
      <c r="H84" s="27"/>
      <c r="I84" s="27"/>
      <c r="J84" s="27"/>
      <c r="K84" s="26"/>
      <c r="L84" s="26"/>
      <c r="M84" s="26"/>
      <c r="N84" s="26"/>
      <c r="O84" s="26"/>
      <c r="P84" s="26"/>
      <c r="Q84" s="26"/>
      <c r="R84" s="26"/>
      <c r="S84" s="26"/>
      <c r="T84" s="26"/>
      <c r="U84" s="26"/>
      <c r="V84" s="122"/>
      <c r="W84" s="26"/>
      <c r="X84" s="26"/>
      <c r="Y84" s="26"/>
      <c r="Z84" s="26"/>
      <c r="AA84" s="26"/>
      <c r="AB84" s="26"/>
      <c r="AC84" s="26"/>
      <c r="AD84" s="26"/>
      <c r="AE84" s="26"/>
      <c r="AF84" s="26"/>
      <c r="AG84" s="29"/>
    </row>
    <row r="85" spans="1:33" ht="23.25" customHeight="1" x14ac:dyDescent="0.2">
      <c r="A85" s="25"/>
      <c r="B85" s="26"/>
      <c r="C85" s="26"/>
      <c r="D85" s="26"/>
      <c r="E85" s="26"/>
      <c r="F85" s="26"/>
      <c r="G85" s="26"/>
      <c r="H85" s="27"/>
      <c r="I85" s="27"/>
      <c r="J85" s="27"/>
      <c r="K85" s="26"/>
      <c r="L85" s="26"/>
      <c r="M85" s="26"/>
      <c r="N85" s="26"/>
      <c r="O85" s="26"/>
      <c r="P85" s="26"/>
      <c r="Q85" s="26"/>
      <c r="R85" s="26"/>
      <c r="S85" s="26"/>
      <c r="T85" s="26"/>
      <c r="U85" s="26"/>
      <c r="V85" s="123"/>
      <c r="W85" s="26"/>
      <c r="X85" s="26"/>
      <c r="Y85" s="26"/>
      <c r="Z85" s="26"/>
      <c r="AA85" s="26"/>
      <c r="AB85" s="26"/>
      <c r="AC85" s="26"/>
      <c r="AD85" s="26"/>
      <c r="AE85" s="26"/>
      <c r="AF85" s="26"/>
      <c r="AG85" s="29"/>
    </row>
    <row r="86" spans="1:33" ht="23.25" customHeight="1" x14ac:dyDescent="0.2">
      <c r="A86" s="25"/>
      <c r="B86" s="26"/>
      <c r="C86" s="26"/>
      <c r="D86" s="26"/>
      <c r="E86" s="26"/>
      <c r="F86" s="26"/>
      <c r="G86" s="26"/>
      <c r="H86" s="27"/>
      <c r="I86" s="27"/>
      <c r="J86" s="27"/>
      <c r="K86" s="26"/>
      <c r="L86" s="26"/>
      <c r="M86" s="26"/>
      <c r="N86" s="26"/>
      <c r="O86" s="26"/>
      <c r="P86" s="26"/>
      <c r="Q86" s="26"/>
      <c r="R86" s="131" t="s">
        <v>241</v>
      </c>
      <c r="S86" s="132"/>
      <c r="T86" s="26"/>
      <c r="U86" s="26"/>
      <c r="V86" s="124" t="s">
        <v>242</v>
      </c>
      <c r="W86" s="26"/>
      <c r="X86" s="26"/>
      <c r="Y86" s="26"/>
      <c r="Z86" s="26"/>
      <c r="AA86" s="26"/>
      <c r="AB86" s="26"/>
      <c r="AC86" s="26"/>
      <c r="AD86" s="26"/>
      <c r="AE86" s="26"/>
      <c r="AF86" s="26"/>
      <c r="AG86" s="29"/>
    </row>
    <row r="87" spans="1:33" ht="23.25" customHeight="1" x14ac:dyDescent="0.2">
      <c r="A87" s="25"/>
      <c r="B87" s="26"/>
      <c r="C87" s="26"/>
      <c r="D87" s="26"/>
      <c r="E87" s="26"/>
      <c r="F87" s="26"/>
      <c r="G87" s="26"/>
      <c r="H87" s="27"/>
      <c r="I87" s="27"/>
      <c r="J87" s="27"/>
      <c r="K87" s="26"/>
      <c r="L87" s="26"/>
      <c r="M87" s="26"/>
      <c r="N87" s="26"/>
      <c r="O87" s="26"/>
      <c r="P87" s="26"/>
      <c r="Q87" s="26"/>
      <c r="R87" s="133" t="s">
        <v>243</v>
      </c>
      <c r="S87" s="134"/>
      <c r="T87" s="26"/>
      <c r="U87" s="26"/>
      <c r="V87" s="125" t="s">
        <v>244</v>
      </c>
      <c r="W87" s="26"/>
      <c r="X87" s="26"/>
      <c r="Y87" s="26"/>
      <c r="Z87" s="26"/>
      <c r="AA87" s="26"/>
      <c r="AB87" s="26"/>
      <c r="AC87" s="26"/>
      <c r="AD87" s="26"/>
      <c r="AE87" s="26"/>
      <c r="AF87" s="26"/>
      <c r="AG87" s="29"/>
    </row>
    <row r="88" spans="1:33" ht="23.25" customHeight="1" x14ac:dyDescent="0.2">
      <c r="A88" s="25"/>
      <c r="B88" s="26"/>
      <c r="C88" s="26"/>
      <c r="D88" s="26"/>
      <c r="E88" s="26"/>
      <c r="F88" s="26"/>
      <c r="G88" s="26"/>
      <c r="H88" s="28"/>
      <c r="I88" s="28"/>
      <c r="J88" s="28"/>
      <c r="K88" s="26"/>
      <c r="L88" s="26"/>
      <c r="M88" s="26"/>
      <c r="N88" s="26"/>
      <c r="O88" s="26"/>
      <c r="P88" s="26"/>
      <c r="Q88" s="26"/>
      <c r="R88" s="26"/>
      <c r="S88" s="26"/>
      <c r="T88" s="26"/>
      <c r="U88" s="26"/>
      <c r="V88" s="122"/>
      <c r="W88" s="26"/>
      <c r="X88" s="26"/>
      <c r="Y88" s="26"/>
      <c r="Z88" s="26"/>
      <c r="AA88" s="26"/>
      <c r="AB88" s="26"/>
      <c r="AC88" s="26"/>
      <c r="AD88" s="26"/>
      <c r="AE88" s="26"/>
      <c r="AF88" s="26"/>
      <c r="AG88" s="29"/>
    </row>
    <row r="89" spans="1:33" ht="23.25" customHeight="1" x14ac:dyDescent="0.2">
      <c r="A89" s="25"/>
      <c r="B89" s="26"/>
      <c r="C89" s="26"/>
      <c r="D89" s="26"/>
      <c r="E89" s="26"/>
      <c r="F89" s="26"/>
      <c r="G89" s="26"/>
      <c r="H89" s="27"/>
      <c r="I89" s="27"/>
      <c r="J89" s="27"/>
      <c r="K89" s="26"/>
      <c r="L89" s="26"/>
      <c r="M89" s="26"/>
      <c r="N89" s="26"/>
      <c r="O89" s="26"/>
      <c r="P89" s="26"/>
      <c r="Q89" s="26"/>
      <c r="R89" s="26"/>
      <c r="S89" s="26"/>
      <c r="T89" s="26"/>
      <c r="U89" s="26"/>
      <c r="V89" s="122"/>
      <c r="W89" s="26"/>
      <c r="X89" s="26"/>
      <c r="Y89" s="26"/>
      <c r="Z89" s="26"/>
      <c r="AA89" s="26"/>
      <c r="AB89" s="26"/>
      <c r="AC89" s="26"/>
      <c r="AD89" s="26"/>
      <c r="AE89" s="26"/>
      <c r="AF89" s="26"/>
      <c r="AG89" s="29"/>
    </row>
    <row r="90" spans="1:33" ht="75.75" customHeight="1" x14ac:dyDescent="0.35">
      <c r="A90" s="127" t="s">
        <v>245</v>
      </c>
      <c r="B90" s="128"/>
      <c r="C90" s="128"/>
      <c r="D90" s="128"/>
      <c r="E90" s="128"/>
      <c r="F90" s="128"/>
      <c r="G90" s="128"/>
      <c r="H90" s="128"/>
      <c r="I90" s="128"/>
      <c r="J90" s="128"/>
      <c r="K90" s="128"/>
      <c r="L90" s="128"/>
      <c r="M90" s="128"/>
      <c r="N90" s="128"/>
      <c r="O90" s="128"/>
      <c r="P90" s="128"/>
      <c r="Q90" s="128"/>
      <c r="R90" s="128"/>
      <c r="S90" s="128"/>
      <c r="T90" s="128"/>
      <c r="U90" s="128"/>
      <c r="V90" s="129"/>
      <c r="W90" s="128"/>
      <c r="X90" s="128"/>
      <c r="Y90" s="128"/>
      <c r="Z90" s="128"/>
      <c r="AA90" s="128"/>
      <c r="AB90" s="128"/>
      <c r="AC90" s="128"/>
      <c r="AD90" s="128"/>
      <c r="AE90" s="128"/>
      <c r="AF90" s="128"/>
      <c r="AG90" s="130"/>
    </row>
    <row r="91" spans="1:33" ht="23.25" customHeight="1" x14ac:dyDescent="0.2">
      <c r="A91" s="27"/>
      <c r="B91" s="27"/>
      <c r="C91" s="27"/>
      <c r="D91" s="27"/>
      <c r="E91" s="27"/>
      <c r="F91" s="27"/>
      <c r="G91" s="27"/>
      <c r="H91" s="27"/>
      <c r="I91" s="27"/>
      <c r="J91" s="27"/>
      <c r="K91" s="27"/>
      <c r="L91" s="27"/>
      <c r="M91" s="27"/>
      <c r="N91" s="27"/>
      <c r="O91" s="27"/>
      <c r="P91" s="27"/>
      <c r="Q91" s="27"/>
      <c r="R91" s="27"/>
      <c r="S91" s="27"/>
      <c r="T91" s="27"/>
      <c r="U91" s="27"/>
      <c r="V91" s="125"/>
      <c r="W91" s="27"/>
      <c r="X91" s="27"/>
      <c r="Y91" s="27"/>
      <c r="Z91" s="27"/>
      <c r="AA91" s="27"/>
      <c r="AB91" s="30"/>
      <c r="AC91" s="30"/>
      <c r="AD91" s="30"/>
      <c r="AE91" s="30"/>
      <c r="AF91" s="30"/>
      <c r="AG91" s="27"/>
    </row>
    <row r="92" spans="1:33" ht="23.25" customHeight="1" x14ac:dyDescent="0.2">
      <c r="A92" s="27"/>
      <c r="B92" s="27"/>
      <c r="C92" s="27"/>
      <c r="D92" s="27"/>
      <c r="E92" s="27"/>
      <c r="F92" s="27"/>
      <c r="G92" s="27"/>
      <c r="H92" s="27"/>
      <c r="I92" s="27"/>
      <c r="J92" s="27"/>
      <c r="K92" s="27"/>
      <c r="L92" s="27"/>
      <c r="M92" s="27"/>
      <c r="N92" s="27"/>
      <c r="O92" s="27"/>
      <c r="P92" s="27"/>
      <c r="Q92" s="27"/>
      <c r="R92" s="27"/>
      <c r="S92" s="27"/>
      <c r="T92" s="27"/>
      <c r="U92" s="27"/>
      <c r="V92" s="125"/>
      <c r="W92" s="27"/>
      <c r="X92" s="27"/>
      <c r="Y92" s="27"/>
      <c r="Z92" s="27"/>
      <c r="AA92" s="27"/>
      <c r="AB92" s="30"/>
      <c r="AC92" s="30"/>
      <c r="AD92" s="30"/>
      <c r="AE92" s="30"/>
      <c r="AF92" s="30"/>
      <c r="AG92" s="27"/>
    </row>
    <row r="93" spans="1:33" ht="23.25" customHeight="1" x14ac:dyDescent="0.2">
      <c r="A93" s="27"/>
      <c r="B93" s="27"/>
      <c r="C93" s="27"/>
      <c r="D93" s="27"/>
      <c r="E93" s="27"/>
      <c r="F93" s="27"/>
      <c r="G93" s="27"/>
      <c r="H93" s="27"/>
      <c r="I93" s="27"/>
      <c r="J93" s="27"/>
      <c r="K93" s="27"/>
      <c r="L93" s="27"/>
      <c r="M93" s="27"/>
      <c r="N93" s="27"/>
      <c r="O93" s="27"/>
      <c r="P93" s="27"/>
      <c r="Q93" s="27"/>
      <c r="R93" s="27"/>
      <c r="S93" s="27"/>
      <c r="T93" s="27"/>
      <c r="U93" s="27"/>
      <c r="V93" s="125"/>
      <c r="W93" s="27"/>
      <c r="X93" s="27"/>
      <c r="Y93" s="27"/>
      <c r="Z93" s="27"/>
      <c r="AA93" s="27"/>
      <c r="AB93" s="30"/>
      <c r="AC93" s="30"/>
      <c r="AD93" s="30"/>
      <c r="AE93" s="30"/>
      <c r="AF93" s="30"/>
      <c r="AG93" s="27"/>
    </row>
    <row r="94" spans="1:33" ht="23.25" customHeight="1" x14ac:dyDescent="0.2">
      <c r="A94" s="27"/>
      <c r="B94" s="27"/>
      <c r="C94" s="27"/>
      <c r="D94" s="27"/>
      <c r="E94" s="27"/>
      <c r="F94" s="27"/>
      <c r="G94" s="27"/>
      <c r="H94" s="27"/>
      <c r="I94" s="27"/>
      <c r="J94" s="27"/>
      <c r="K94" s="27"/>
      <c r="L94" s="27"/>
      <c r="M94" s="27"/>
      <c r="N94" s="27"/>
      <c r="O94" s="27"/>
      <c r="P94" s="27"/>
      <c r="Q94" s="27"/>
      <c r="R94" s="27"/>
      <c r="S94" s="27"/>
      <c r="T94" s="27"/>
      <c r="U94" s="27"/>
      <c r="V94" s="125"/>
      <c r="W94" s="27"/>
      <c r="X94" s="27"/>
      <c r="Y94" s="27"/>
      <c r="Z94" s="27"/>
      <c r="AA94" s="27"/>
      <c r="AB94" s="30"/>
      <c r="AC94" s="30"/>
      <c r="AD94" s="30"/>
      <c r="AE94" s="30"/>
      <c r="AF94" s="30"/>
      <c r="AG94" s="27"/>
    </row>
    <row r="95" spans="1:33" ht="23.25" customHeight="1" x14ac:dyDescent="0.2">
      <c r="A95" s="27"/>
      <c r="B95" s="27"/>
      <c r="C95" s="27"/>
      <c r="D95" s="27"/>
      <c r="E95" s="27"/>
      <c r="F95" s="27"/>
      <c r="G95" s="27"/>
      <c r="H95" s="27"/>
      <c r="I95" s="27"/>
      <c r="J95" s="27"/>
      <c r="K95" s="27"/>
      <c r="L95" s="27"/>
      <c r="M95" s="27"/>
      <c r="N95" s="27"/>
      <c r="O95" s="27"/>
      <c r="P95" s="27"/>
      <c r="Q95" s="27"/>
      <c r="R95" s="27"/>
      <c r="S95" s="27"/>
      <c r="T95" s="27"/>
      <c r="U95" s="27"/>
      <c r="V95" s="125"/>
      <c r="W95" s="27"/>
      <c r="X95" s="27"/>
      <c r="Y95" s="27"/>
      <c r="Z95" s="27"/>
      <c r="AA95" s="27"/>
      <c r="AB95" s="30"/>
      <c r="AC95" s="30"/>
      <c r="AD95" s="30"/>
      <c r="AE95" s="30"/>
      <c r="AF95" s="30"/>
      <c r="AG95" s="27"/>
    </row>
    <row r="96" spans="1:33" ht="23.25" customHeight="1" x14ac:dyDescent="0.2">
      <c r="A96" s="27"/>
      <c r="B96" s="27"/>
      <c r="C96" s="27"/>
      <c r="D96" s="27"/>
      <c r="E96" s="27"/>
      <c r="F96" s="27"/>
      <c r="G96" s="27"/>
      <c r="H96" s="27"/>
      <c r="I96" s="27"/>
      <c r="J96" s="27"/>
      <c r="K96" s="27"/>
      <c r="L96" s="27"/>
      <c r="M96" s="27"/>
      <c r="N96" s="27"/>
      <c r="O96" s="27"/>
      <c r="P96" s="27"/>
      <c r="Q96" s="27"/>
      <c r="R96" s="27"/>
      <c r="S96" s="27"/>
      <c r="T96" s="27"/>
      <c r="U96" s="27"/>
      <c r="V96" s="125"/>
      <c r="W96" s="27"/>
      <c r="X96" s="27"/>
      <c r="Y96" s="27"/>
      <c r="Z96" s="27"/>
      <c r="AA96" s="27"/>
      <c r="AB96" s="30"/>
      <c r="AC96" s="30"/>
      <c r="AD96" s="30"/>
      <c r="AE96" s="30"/>
      <c r="AF96" s="30"/>
      <c r="AG96" s="27"/>
    </row>
    <row r="97" spans="1:33" ht="23.25" customHeight="1" x14ac:dyDescent="0.2">
      <c r="A97" s="27"/>
      <c r="B97" s="27"/>
      <c r="C97" s="27"/>
      <c r="D97" s="27"/>
      <c r="E97" s="27"/>
      <c r="F97" s="27"/>
      <c r="G97" s="27"/>
      <c r="H97" s="27"/>
      <c r="I97" s="27"/>
      <c r="J97" s="27"/>
      <c r="K97" s="27"/>
      <c r="L97" s="27"/>
      <c r="M97" s="27"/>
      <c r="N97" s="27"/>
      <c r="O97" s="27"/>
      <c r="P97" s="27"/>
      <c r="Q97" s="27"/>
      <c r="R97" s="27"/>
      <c r="S97" s="27"/>
      <c r="T97" s="27"/>
      <c r="U97" s="27"/>
      <c r="V97" s="125"/>
      <c r="W97" s="27"/>
      <c r="X97" s="27"/>
      <c r="Y97" s="27"/>
      <c r="Z97" s="27"/>
      <c r="AA97" s="27"/>
      <c r="AB97" s="30"/>
      <c r="AC97" s="30"/>
      <c r="AD97" s="30"/>
      <c r="AE97" s="30"/>
      <c r="AF97" s="30"/>
      <c r="AG97" s="27"/>
    </row>
    <row r="98" spans="1:33" ht="23.25" customHeight="1" x14ac:dyDescent="0.2">
      <c r="A98" s="27"/>
      <c r="B98" s="27"/>
      <c r="C98" s="27"/>
      <c r="D98" s="27"/>
      <c r="E98" s="27"/>
      <c r="F98" s="27"/>
      <c r="G98" s="27"/>
      <c r="H98" s="27"/>
      <c r="I98" s="27"/>
      <c r="J98" s="27"/>
      <c r="K98" s="27"/>
      <c r="L98" s="27"/>
      <c r="M98" s="27"/>
      <c r="N98" s="27"/>
      <c r="O98" s="27"/>
      <c r="P98" s="27"/>
      <c r="Q98" s="27"/>
      <c r="R98" s="27"/>
      <c r="S98" s="27"/>
      <c r="T98" s="27"/>
      <c r="U98" s="27"/>
      <c r="V98" s="125"/>
      <c r="W98" s="27"/>
      <c r="X98" s="27"/>
      <c r="Y98" s="27"/>
      <c r="Z98" s="27"/>
      <c r="AA98" s="27"/>
      <c r="AB98" s="30"/>
      <c r="AC98" s="30"/>
      <c r="AD98" s="30"/>
      <c r="AE98" s="30"/>
      <c r="AF98" s="30"/>
      <c r="AG98" s="27"/>
    </row>
    <row r="99" spans="1:33" ht="23.25" customHeight="1" x14ac:dyDescent="0.2">
      <c r="A99" s="27"/>
      <c r="B99" s="27"/>
      <c r="C99" s="27"/>
      <c r="D99" s="27"/>
      <c r="E99" s="27"/>
      <c r="F99" s="27"/>
      <c r="G99" s="27"/>
      <c r="H99" s="27"/>
      <c r="I99" s="27"/>
      <c r="J99" s="27"/>
      <c r="K99" s="27"/>
      <c r="L99" s="27"/>
      <c r="M99" s="27"/>
      <c r="N99" s="27"/>
      <c r="O99" s="27"/>
      <c r="P99" s="27"/>
      <c r="Q99" s="27"/>
      <c r="R99" s="27"/>
      <c r="S99" s="27"/>
      <c r="T99" s="27"/>
      <c r="U99" s="27"/>
      <c r="V99" s="125"/>
      <c r="W99" s="27"/>
      <c r="X99" s="27"/>
      <c r="Y99" s="27"/>
      <c r="Z99" s="27"/>
      <c r="AA99" s="27"/>
      <c r="AB99" s="30"/>
      <c r="AC99" s="30"/>
      <c r="AD99" s="30"/>
      <c r="AE99" s="30"/>
      <c r="AF99" s="30"/>
      <c r="AG99" s="27"/>
    </row>
    <row r="100" spans="1:33" ht="23.25" customHeight="1" x14ac:dyDescent="0.2">
      <c r="A100" s="27"/>
      <c r="B100" s="27"/>
      <c r="C100" s="27"/>
      <c r="D100" s="27"/>
      <c r="E100" s="27"/>
      <c r="F100" s="27"/>
      <c r="G100" s="27"/>
      <c r="H100" s="27"/>
      <c r="I100" s="27"/>
      <c r="J100" s="27"/>
      <c r="K100" s="27"/>
      <c r="L100" s="27"/>
      <c r="M100" s="27"/>
      <c r="N100" s="27"/>
      <c r="O100" s="27"/>
      <c r="P100" s="27"/>
      <c r="Q100" s="27"/>
      <c r="R100" s="27"/>
      <c r="S100" s="27"/>
      <c r="T100" s="27"/>
      <c r="U100" s="27"/>
      <c r="V100" s="125"/>
      <c r="W100" s="27"/>
      <c r="X100" s="27"/>
      <c r="Y100" s="27"/>
      <c r="Z100" s="27"/>
      <c r="AA100" s="27"/>
      <c r="AB100" s="30"/>
      <c r="AC100" s="30"/>
      <c r="AD100" s="30"/>
      <c r="AE100" s="30"/>
      <c r="AF100" s="30"/>
      <c r="AG100" s="27"/>
    </row>
  </sheetData>
  <protectedRanges>
    <protectedRange sqref="AF14:AF75" name="Rango3"/>
    <protectedRange sqref="X14:AD75" name="Rango2"/>
    <protectedRange sqref="J14:S75" name="Rango1"/>
  </protectedRanges>
  <autoFilter ref="A13:AG79"/>
  <mergeCells count="227">
    <mergeCell ref="A10:A13"/>
    <mergeCell ref="B10:B13"/>
    <mergeCell ref="C10:C13"/>
    <mergeCell ref="A9:I9"/>
    <mergeCell ref="K30:M32"/>
    <mergeCell ref="N30:N32"/>
    <mergeCell ref="K14:M29"/>
    <mergeCell ref="K9:M9"/>
    <mergeCell ref="K10:M10"/>
    <mergeCell ref="K12:M12"/>
    <mergeCell ref="N9:N13"/>
    <mergeCell ref="D10:D13"/>
    <mergeCell ref="F10:F13"/>
    <mergeCell ref="E14:E29"/>
    <mergeCell ref="F14:F29"/>
    <mergeCell ref="G14:G29"/>
    <mergeCell ref="H14:H29"/>
    <mergeCell ref="H11:H13"/>
    <mergeCell ref="G10:I10"/>
    <mergeCell ref="G11:G13"/>
    <mergeCell ref="J9:J13"/>
    <mergeCell ref="J14:J29"/>
    <mergeCell ref="T30:T32"/>
    <mergeCell ref="O30:O32"/>
    <mergeCell ref="T14:T29"/>
    <mergeCell ref="U14:U29"/>
    <mergeCell ref="U30:U32"/>
    <mergeCell ref="AA30:AA32"/>
    <mergeCell ref="D14:D29"/>
    <mergeCell ref="I14:I29"/>
    <mergeCell ref="I30:I32"/>
    <mergeCell ref="S14:S29"/>
    <mergeCell ref="AA14:AA29"/>
    <mergeCell ref="Z30:Z32"/>
    <mergeCell ref="Z14:Z29"/>
    <mergeCell ref="P14:R29"/>
    <mergeCell ref="P30:R32"/>
    <mergeCell ref="S30:S32"/>
    <mergeCell ref="O14:O29"/>
    <mergeCell ref="Z33:Z45"/>
    <mergeCell ref="I33:I46"/>
    <mergeCell ref="K48:M48"/>
    <mergeCell ref="K49:M49"/>
    <mergeCell ref="K33:M46"/>
    <mergeCell ref="K47:M47"/>
    <mergeCell ref="J33:J46"/>
    <mergeCell ref="P33:R46"/>
    <mergeCell ref="S33:S46"/>
    <mergeCell ref="O33:O46"/>
    <mergeCell ref="P48:R48"/>
    <mergeCell ref="P47:R47"/>
    <mergeCell ref="C33:C46"/>
    <mergeCell ref="B33:B46"/>
    <mergeCell ref="A33:A46"/>
    <mergeCell ref="N14:N29"/>
    <mergeCell ref="H33:H46"/>
    <mergeCell ref="G33:G46"/>
    <mergeCell ref="F33:F46"/>
    <mergeCell ref="E33:E46"/>
    <mergeCell ref="D33:D46"/>
    <mergeCell ref="N33:N46"/>
    <mergeCell ref="G30:G32"/>
    <mergeCell ref="H30:H32"/>
    <mergeCell ref="J30:J32"/>
    <mergeCell ref="A30:A32"/>
    <mergeCell ref="B30:B32"/>
    <mergeCell ref="C30:C32"/>
    <mergeCell ref="D30:D32"/>
    <mergeCell ref="E30:E32"/>
    <mergeCell ref="F30:F32"/>
    <mergeCell ref="C14:C29"/>
    <mergeCell ref="A14:A29"/>
    <mergeCell ref="B14:B29"/>
    <mergeCell ref="AD30:AD32"/>
    <mergeCell ref="AE30:AE32"/>
    <mergeCell ref="AB30:AB32"/>
    <mergeCell ref="AD14:AD29"/>
    <mergeCell ref="AE14:AE29"/>
    <mergeCell ref="AG14:AG29"/>
    <mergeCell ref="AB14:AB29"/>
    <mergeCell ref="AC14:AC29"/>
    <mergeCell ref="AC30:AC32"/>
    <mergeCell ref="AG30:AG32"/>
    <mergeCell ref="A1:B4"/>
    <mergeCell ref="U11:U13"/>
    <mergeCell ref="S9:S13"/>
    <mergeCell ref="T9:U9"/>
    <mergeCell ref="T11:T13"/>
    <mergeCell ref="P9:R9"/>
    <mergeCell ref="P10:R10"/>
    <mergeCell ref="AD11:AD13"/>
    <mergeCell ref="AE11:AE13"/>
    <mergeCell ref="A6:S6"/>
    <mergeCell ref="A5:E5"/>
    <mergeCell ref="F5:U5"/>
    <mergeCell ref="V5:AG5"/>
    <mergeCell ref="T7:AG8"/>
    <mergeCell ref="T6:AG6"/>
    <mergeCell ref="V9:W9"/>
    <mergeCell ref="K7:S8"/>
    <mergeCell ref="X9:Y9"/>
    <mergeCell ref="Z9:AE9"/>
    <mergeCell ref="C1:AE4"/>
    <mergeCell ref="AF1:AG1"/>
    <mergeCell ref="AF2:AG2"/>
    <mergeCell ref="AF3:AG3"/>
    <mergeCell ref="AF4:AG4"/>
    <mergeCell ref="AF11:AF13"/>
    <mergeCell ref="AG11:AG13"/>
    <mergeCell ref="I11:I13"/>
    <mergeCell ref="E10:E13"/>
    <mergeCell ref="Y11:Y13"/>
    <mergeCell ref="Z11:Z13"/>
    <mergeCell ref="AA11:AA13"/>
    <mergeCell ref="AB11:AB13"/>
    <mergeCell ref="V11:V13"/>
    <mergeCell ref="P12:R12"/>
    <mergeCell ref="O9:O13"/>
    <mergeCell ref="AC11:AC13"/>
    <mergeCell ref="X11:X13"/>
    <mergeCell ref="W11:W13"/>
    <mergeCell ref="A52:A59"/>
    <mergeCell ref="B52:B59"/>
    <mergeCell ref="C52:C59"/>
    <mergeCell ref="AA52:AA61"/>
    <mergeCell ref="K51:M51"/>
    <mergeCell ref="O52:O59"/>
    <mergeCell ref="K50:M50"/>
    <mergeCell ref="D52:D59"/>
    <mergeCell ref="F52:F59"/>
    <mergeCell ref="P50:R50"/>
    <mergeCell ref="P51:R51"/>
    <mergeCell ref="K52:M59"/>
    <mergeCell ref="N52:N59"/>
    <mergeCell ref="I52:I59"/>
    <mergeCell ref="J52:J59"/>
    <mergeCell ref="P52:R59"/>
    <mergeCell ref="B60:B62"/>
    <mergeCell ref="A60:A62"/>
    <mergeCell ref="J60:J62"/>
    <mergeCell ref="I60:I62"/>
    <mergeCell ref="H60:H62"/>
    <mergeCell ref="G60:G62"/>
    <mergeCell ref="F60:F62"/>
    <mergeCell ref="A63:A65"/>
    <mergeCell ref="B63:B65"/>
    <mergeCell ref="E60:E62"/>
    <mergeCell ref="D60:D62"/>
    <mergeCell ref="C60:C62"/>
    <mergeCell ref="C63:C65"/>
    <mergeCell ref="D63:D65"/>
    <mergeCell ref="I63:I65"/>
    <mergeCell ref="F63:F65"/>
    <mergeCell ref="G63:G65"/>
    <mergeCell ref="H63:H65"/>
    <mergeCell ref="AG33:AG67"/>
    <mergeCell ref="S60:S62"/>
    <mergeCell ref="O60:O62"/>
    <mergeCell ref="E52:E59"/>
    <mergeCell ref="S63:S65"/>
    <mergeCell ref="Z63:Z65"/>
    <mergeCell ref="AA62:AA63"/>
    <mergeCell ref="Z52:Z62"/>
    <mergeCell ref="AB33:AB67"/>
    <mergeCell ref="AC33:AC67"/>
    <mergeCell ref="AD33:AD67"/>
    <mergeCell ref="AE33:AE67"/>
    <mergeCell ref="P49:R49"/>
    <mergeCell ref="U33:U67"/>
    <mergeCell ref="T33:T67"/>
    <mergeCell ref="K67:M67"/>
    <mergeCell ref="K60:M62"/>
    <mergeCell ref="E63:E65"/>
    <mergeCell ref="G52:G59"/>
    <mergeCell ref="H52:H59"/>
    <mergeCell ref="S52:S59"/>
    <mergeCell ref="AA33:AA46"/>
    <mergeCell ref="Z47:Z48"/>
    <mergeCell ref="AA48:AA49"/>
    <mergeCell ref="R81:S81"/>
    <mergeCell ref="U81:V81"/>
    <mergeCell ref="N60:N62"/>
    <mergeCell ref="P60:R62"/>
    <mergeCell ref="O68:O74"/>
    <mergeCell ref="J68:J74"/>
    <mergeCell ref="K75:M75"/>
    <mergeCell ref="K63:M65"/>
    <mergeCell ref="K66:M66"/>
    <mergeCell ref="P67:R67"/>
    <mergeCell ref="N63:N65"/>
    <mergeCell ref="P63:R65"/>
    <mergeCell ref="P66:R66"/>
    <mergeCell ref="O63:O65"/>
    <mergeCell ref="J63:J65"/>
    <mergeCell ref="AD76:AD77"/>
    <mergeCell ref="AF76:AG77"/>
    <mergeCell ref="AE76:AE77"/>
    <mergeCell ref="AC68:AC75"/>
    <mergeCell ref="AD68:AD75"/>
    <mergeCell ref="D68:D74"/>
    <mergeCell ref="A68:A74"/>
    <mergeCell ref="B68:B74"/>
    <mergeCell ref="C68:C74"/>
    <mergeCell ref="A90:AG90"/>
    <mergeCell ref="R86:S86"/>
    <mergeCell ref="R87:S87"/>
    <mergeCell ref="U68:U75"/>
    <mergeCell ref="AG68:AG75"/>
    <mergeCell ref="T68:T75"/>
    <mergeCell ref="AE68:AE75"/>
    <mergeCell ref="AB76:AB77"/>
    <mergeCell ref="AB68:AB75"/>
    <mergeCell ref="E68:E74"/>
    <mergeCell ref="F68:F74"/>
    <mergeCell ref="G68:G74"/>
    <mergeCell ref="H68:H74"/>
    <mergeCell ref="Z68:Z74"/>
    <mergeCell ref="AA68:AA74"/>
    <mergeCell ref="I68:I74"/>
    <mergeCell ref="K68:M74"/>
    <mergeCell ref="N68:N74"/>
    <mergeCell ref="P68:R74"/>
    <mergeCell ref="S68:S74"/>
    <mergeCell ref="P75:R75"/>
    <mergeCell ref="AA76:AA77"/>
    <mergeCell ref="A80:AG80"/>
    <mergeCell ref="AC76:AC77"/>
  </mergeCells>
  <conditionalFormatting sqref="Y14:Y79">
    <cfRule type="colorScale" priority="1">
      <colorScale>
        <cfvo type="percent" val="50"/>
        <cfvo type="percent" val="75"/>
        <cfvo type="percent" val="100"/>
        <color rgb="FFFF0000"/>
        <color rgb="FFFFFF00"/>
        <color rgb="FF92D050"/>
      </colorScale>
    </cfRule>
  </conditionalFormatting>
  <conditionalFormatting sqref="AE14:AE79">
    <cfRule type="colorScale" priority="2">
      <colorScale>
        <cfvo type="percent" val="50"/>
        <cfvo type="percent" val="75"/>
        <cfvo type="percent" val="100"/>
        <color rgb="FFFF0000"/>
        <color rgb="FFFFFF00"/>
        <color rgb="FF92D050"/>
      </colorScale>
    </cfRule>
    <cfRule type="colorScale" priority="3">
      <colorScale>
        <cfvo type="percent" val="50"/>
        <cfvo type="percent" val="75"/>
        <cfvo type="percent" val="100"/>
        <color rgb="FFF8696B"/>
        <color rgb="FFFFFF00"/>
        <color rgb="FF92D050"/>
      </colorScale>
    </cfRule>
  </conditionalFormatting>
  <conditionalFormatting sqref="AE78:AE79">
    <cfRule type="colorScale" priority="4">
      <colorScale>
        <cfvo type="percent" val="50"/>
        <cfvo type="percent" val="75"/>
        <cfvo type="percent" val="100"/>
        <color rgb="FFFF0000"/>
        <color rgb="FFFFFF00"/>
        <color rgb="FF92D050"/>
      </colorScale>
    </cfRule>
  </conditionalFormatting>
  <pageMargins left="1.1023622047244095" right="0.31496062992125984" top="0.59055118110236227" bottom="0.39370078740157483" header="0" footer="0"/>
  <pageSetup paperSize="5" fitToHeight="0" orientation="landscape" r:id="rId1"/>
  <headerFooter>
    <oddFooter>&amp;C_________________________________________________ Cr 16 No 15-28, Armenia Quindío - CAM piso 3-– Código Postal.630004 Correo Electrónico: planeacion@armenia.gov.co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heetViews>
  <sheetFormatPr baseColWidth="10" defaultColWidth="14.42578125" defaultRowHeight="15" customHeight="1" x14ac:dyDescent="0.2"/>
  <cols>
    <col min="1" max="1" width="47.5703125" customWidth="1"/>
    <col min="2" max="2" width="50.85546875" customWidth="1"/>
    <col min="3" max="11" width="11" customWidth="1"/>
  </cols>
  <sheetData>
    <row r="1" spans="1:3" ht="12.75" customHeight="1" x14ac:dyDescent="0.2">
      <c r="A1" t="s">
        <v>246</v>
      </c>
      <c r="B1" t="s">
        <v>247</v>
      </c>
      <c r="C1">
        <v>30000000</v>
      </c>
    </row>
    <row r="2" spans="1:3" ht="12.75" customHeight="1" x14ac:dyDescent="0.2">
      <c r="A2" t="s">
        <v>248</v>
      </c>
      <c r="B2" t="s">
        <v>249</v>
      </c>
      <c r="C2">
        <v>30000000</v>
      </c>
    </row>
    <row r="3" spans="1:3" ht="12.75" customHeight="1" x14ac:dyDescent="0.2">
      <c r="A3" t="s">
        <v>250</v>
      </c>
      <c r="B3" t="s">
        <v>251</v>
      </c>
      <c r="C3">
        <v>2000000</v>
      </c>
    </row>
    <row r="4" spans="1:3" ht="12.75" customHeight="1" x14ac:dyDescent="0.2">
      <c r="A4" s="31" t="s">
        <v>252</v>
      </c>
      <c r="B4" t="s">
        <v>252</v>
      </c>
    </row>
    <row r="5" spans="1:3" ht="12.75" customHeight="1" x14ac:dyDescent="0.2">
      <c r="A5" t="s">
        <v>253</v>
      </c>
      <c r="B5" t="s">
        <v>254</v>
      </c>
      <c r="C5">
        <v>10000000</v>
      </c>
    </row>
    <row r="6" spans="1:3" ht="12.75" customHeight="1" x14ac:dyDescent="0.2">
      <c r="A6" t="s">
        <v>255</v>
      </c>
      <c r="B6" t="s">
        <v>256</v>
      </c>
      <c r="C6">
        <v>65000000</v>
      </c>
    </row>
    <row r="7" spans="1:3" ht="12.75" customHeight="1" x14ac:dyDescent="0.2">
      <c r="A7" s="32" t="s">
        <v>257</v>
      </c>
    </row>
    <row r="8" spans="1:3" ht="12.75" customHeight="1" x14ac:dyDescent="0.2">
      <c r="A8" t="s">
        <v>258</v>
      </c>
    </row>
    <row r="9" spans="1:3" ht="12.75" customHeight="1" x14ac:dyDescent="0.2"/>
    <row r="10" spans="1:3" ht="12.75" customHeight="1" x14ac:dyDescent="0.2"/>
    <row r="11" spans="1:3" ht="12.75" customHeight="1" x14ac:dyDescent="0.2"/>
    <row r="12" spans="1:3" ht="12.75" customHeight="1" x14ac:dyDescent="0.2"/>
    <row r="13" spans="1:3" ht="12.75" customHeight="1" x14ac:dyDescent="0.2"/>
    <row r="14" spans="1:3" ht="12.75" customHeight="1" x14ac:dyDescent="0.2"/>
    <row r="15" spans="1:3" ht="12.75" customHeight="1" x14ac:dyDescent="0.2"/>
    <row r="16" spans="1: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paperSize="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workbookViewId="0"/>
  </sheetViews>
  <sheetFormatPr baseColWidth="10" defaultColWidth="14.42578125" defaultRowHeight="15" customHeight="1" x14ac:dyDescent="0.2"/>
  <cols>
    <col min="1" max="2" width="37.85546875" customWidth="1"/>
    <col min="3" max="11" width="11" customWidth="1"/>
  </cols>
  <sheetData>
    <row r="1" spans="1:2" ht="12.75" customHeight="1" x14ac:dyDescent="0.2">
      <c r="A1" t="s">
        <v>259</v>
      </c>
      <c r="B1" t="s">
        <v>260</v>
      </c>
    </row>
    <row r="2" spans="1:2" ht="12.75" customHeight="1" x14ac:dyDescent="0.2">
      <c r="A2" s="33" t="s">
        <v>261</v>
      </c>
      <c r="B2" s="34" t="s">
        <v>262</v>
      </c>
    </row>
    <row r="3" spans="1:2" ht="12.75" customHeight="1" x14ac:dyDescent="0.2">
      <c r="A3" s="33" t="s">
        <v>263</v>
      </c>
      <c r="B3" s="34" t="s">
        <v>264</v>
      </c>
    </row>
    <row r="4" spans="1:2" ht="12.75" customHeight="1" x14ac:dyDescent="0.2">
      <c r="A4" s="33" t="s">
        <v>265</v>
      </c>
      <c r="B4" s="34" t="s">
        <v>266</v>
      </c>
    </row>
    <row r="5" spans="1:2" ht="12.75" customHeight="1" x14ac:dyDescent="0.2">
      <c r="A5" s="33" t="s">
        <v>267</v>
      </c>
      <c r="B5" s="34" t="s">
        <v>268</v>
      </c>
    </row>
    <row r="6" spans="1:2" ht="12.75" customHeight="1" x14ac:dyDescent="0.2"/>
    <row r="7" spans="1:2" ht="12.75" customHeight="1" x14ac:dyDescent="0.2"/>
    <row r="8" spans="1:2" ht="12.75" customHeight="1" x14ac:dyDescent="0.2"/>
    <row r="9" spans="1:2" ht="12.75" customHeight="1" x14ac:dyDescent="0.2"/>
    <row r="10" spans="1:2" ht="12.75" customHeight="1" x14ac:dyDescent="0.2"/>
    <row r="11" spans="1:2" ht="12.75" customHeight="1" x14ac:dyDescent="0.2"/>
    <row r="12" spans="1:2" ht="12.75" customHeight="1" x14ac:dyDescent="0.2"/>
    <row r="13" spans="1:2" ht="12.75" customHeight="1" x14ac:dyDescent="0.2"/>
    <row r="14" spans="1:2" ht="12.75" customHeight="1" x14ac:dyDescent="0.2"/>
    <row r="15" spans="1:2" ht="12.75" customHeight="1" x14ac:dyDescent="0.2"/>
    <row r="16" spans="1: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paperSize="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
  <sheetViews>
    <sheetView workbookViewId="0"/>
  </sheetViews>
  <sheetFormatPr baseColWidth="10" defaultColWidth="14.42578125" defaultRowHeight="15" customHeight="1" x14ac:dyDescent="0.2"/>
  <cols>
    <col min="1" max="1" width="27" customWidth="1"/>
    <col min="2" max="2" width="22.42578125" customWidth="1"/>
    <col min="3" max="3" width="19.42578125" customWidth="1"/>
    <col min="4" max="4" width="26" customWidth="1"/>
    <col min="5" max="5" width="12.5703125" customWidth="1"/>
    <col min="6" max="6" width="15.5703125" customWidth="1"/>
    <col min="7" max="7" width="22.5703125" customWidth="1"/>
    <col min="8" max="8" width="23.5703125" customWidth="1"/>
    <col min="9" max="9" width="29" customWidth="1"/>
    <col min="10" max="10" width="12.5703125" customWidth="1"/>
    <col min="11" max="11" width="15.5703125" customWidth="1"/>
    <col min="12" max="12" width="40.42578125" customWidth="1"/>
    <col min="13" max="13" width="27.140625" customWidth="1"/>
    <col min="14" max="14" width="38.5703125" customWidth="1"/>
    <col min="15" max="15" width="58.140625" customWidth="1"/>
    <col min="16" max="16" width="23.140625" customWidth="1"/>
    <col min="17" max="17" width="24.42578125" customWidth="1"/>
    <col min="18" max="18" width="29.85546875" customWidth="1"/>
    <col min="19" max="19" width="33.5703125" customWidth="1"/>
    <col min="20" max="20" width="19.42578125" customWidth="1"/>
    <col min="21" max="21" width="34" customWidth="1"/>
    <col min="22" max="22" width="26.140625" customWidth="1"/>
  </cols>
  <sheetData>
    <row r="1" spans="1:22" ht="22.5" customHeight="1" x14ac:dyDescent="0.2">
      <c r="A1" s="35"/>
      <c r="B1" s="36"/>
      <c r="C1" s="245" t="s">
        <v>269</v>
      </c>
      <c r="D1" s="238"/>
      <c r="E1" s="238"/>
      <c r="F1" s="238"/>
      <c r="G1" s="238"/>
      <c r="H1" s="238"/>
      <c r="I1" s="238"/>
      <c r="J1" s="238"/>
      <c r="K1" s="238"/>
      <c r="L1" s="238"/>
      <c r="M1" s="238"/>
      <c r="N1" s="238"/>
      <c r="O1" s="238"/>
      <c r="P1" s="238"/>
      <c r="Q1" s="238"/>
      <c r="R1" s="238"/>
      <c r="S1" s="238"/>
      <c r="T1" s="238"/>
      <c r="U1" s="221"/>
      <c r="V1" s="37" t="s">
        <v>270</v>
      </c>
    </row>
    <row r="2" spans="1:22" ht="25.5" customHeight="1" x14ac:dyDescent="0.2">
      <c r="A2" s="38"/>
      <c r="B2" s="39"/>
      <c r="C2" s="40"/>
      <c r="D2" s="41"/>
      <c r="E2" s="41"/>
      <c r="F2" s="41"/>
      <c r="G2" s="41"/>
      <c r="H2" s="41"/>
      <c r="I2" s="41"/>
      <c r="J2" s="41"/>
      <c r="K2" s="41"/>
      <c r="L2" s="41"/>
      <c r="M2" s="41"/>
      <c r="N2" s="41"/>
      <c r="O2" s="41"/>
      <c r="P2" s="41"/>
      <c r="Q2" s="41"/>
      <c r="R2" s="41"/>
      <c r="S2" s="41"/>
      <c r="T2" s="41"/>
      <c r="U2" s="42"/>
      <c r="V2" s="43" t="s">
        <v>271</v>
      </c>
    </row>
    <row r="3" spans="1:22" ht="20.25" customHeight="1" x14ac:dyDescent="0.2">
      <c r="A3" s="38"/>
      <c r="B3" s="39"/>
      <c r="C3" s="298" t="s">
        <v>272</v>
      </c>
      <c r="D3" s="134"/>
      <c r="E3" s="134"/>
      <c r="F3" s="134"/>
      <c r="G3" s="134"/>
      <c r="H3" s="134"/>
      <c r="I3" s="134"/>
      <c r="J3" s="134"/>
      <c r="K3" s="134"/>
      <c r="L3" s="134"/>
      <c r="M3" s="134"/>
      <c r="N3" s="134"/>
      <c r="O3" s="134"/>
      <c r="P3" s="134"/>
      <c r="Q3" s="134"/>
      <c r="R3" s="134"/>
      <c r="S3" s="134"/>
      <c r="T3" s="134"/>
      <c r="U3" s="223"/>
      <c r="V3" s="43" t="s">
        <v>273</v>
      </c>
    </row>
    <row r="4" spans="1:22" ht="27.75" customHeight="1" x14ac:dyDescent="0.2">
      <c r="A4" s="44"/>
      <c r="B4" s="45"/>
      <c r="C4" s="299" t="s">
        <v>274</v>
      </c>
      <c r="D4" s="235"/>
      <c r="E4" s="235"/>
      <c r="F4" s="235"/>
      <c r="G4" s="235"/>
      <c r="H4" s="235"/>
      <c r="I4" s="235"/>
      <c r="J4" s="235"/>
      <c r="K4" s="235"/>
      <c r="L4" s="235"/>
      <c r="M4" s="235"/>
      <c r="N4" s="235"/>
      <c r="O4" s="235"/>
      <c r="P4" s="235"/>
      <c r="Q4" s="235"/>
      <c r="R4" s="235"/>
      <c r="S4" s="235"/>
      <c r="T4" s="235"/>
      <c r="U4" s="225"/>
      <c r="V4" s="46" t="s">
        <v>4</v>
      </c>
    </row>
    <row r="5" spans="1:22" ht="19.5" customHeight="1" x14ac:dyDescent="0.2">
      <c r="A5" s="47"/>
      <c r="B5" s="48"/>
      <c r="C5" s="48"/>
      <c r="D5" s="48"/>
      <c r="E5" s="48"/>
      <c r="F5" s="48"/>
      <c r="G5" s="48"/>
      <c r="H5" s="48"/>
      <c r="I5" s="48"/>
      <c r="J5" s="48"/>
      <c r="K5" s="49"/>
      <c r="L5" s="50"/>
      <c r="M5" s="50"/>
      <c r="N5" s="50"/>
      <c r="O5" s="50"/>
      <c r="P5" s="50"/>
      <c r="Q5" s="50"/>
      <c r="R5" s="50"/>
      <c r="S5" s="50"/>
      <c r="T5" s="50"/>
      <c r="U5" s="51"/>
      <c r="V5" s="52"/>
    </row>
    <row r="6" spans="1:22" ht="43.5" customHeight="1" x14ac:dyDescent="0.2">
      <c r="A6" s="304" t="s">
        <v>275</v>
      </c>
      <c r="B6" s="214"/>
      <c r="C6" s="214"/>
      <c r="D6" s="214"/>
      <c r="E6" s="214"/>
      <c r="F6" s="214"/>
      <c r="G6" s="214"/>
      <c r="H6" s="214"/>
      <c r="I6" s="214"/>
      <c r="J6" s="214"/>
      <c r="K6" s="228"/>
      <c r="L6" s="300" t="s">
        <v>276</v>
      </c>
      <c r="M6" s="214"/>
      <c r="N6" s="214"/>
      <c r="O6" s="214"/>
      <c r="P6" s="214"/>
      <c r="Q6" s="214"/>
      <c r="R6" s="214"/>
      <c r="S6" s="214"/>
      <c r="T6" s="214"/>
      <c r="U6" s="214"/>
      <c r="V6" s="228"/>
    </row>
    <row r="7" spans="1:22" ht="9" customHeight="1" x14ac:dyDescent="0.2">
      <c r="A7" s="301"/>
      <c r="B7" s="302"/>
      <c r="C7" s="302"/>
      <c r="D7" s="302"/>
      <c r="E7" s="302"/>
      <c r="F7" s="302"/>
      <c r="G7" s="303"/>
      <c r="H7" s="53"/>
      <c r="I7" s="54"/>
      <c r="J7" s="54"/>
      <c r="K7" s="55"/>
      <c r="L7" s="54"/>
      <c r="M7" s="54"/>
      <c r="N7" s="54"/>
      <c r="O7" s="54"/>
      <c r="P7" s="54"/>
      <c r="Q7" s="54"/>
      <c r="R7" s="54"/>
      <c r="S7" s="54"/>
      <c r="T7" s="54"/>
      <c r="U7" s="56"/>
      <c r="V7" s="55"/>
    </row>
    <row r="8" spans="1:22" ht="24.75" customHeight="1" x14ac:dyDescent="0.2">
      <c r="A8" s="305" t="s">
        <v>277</v>
      </c>
      <c r="B8" s="214"/>
      <c r="C8" s="214"/>
      <c r="D8" s="214"/>
      <c r="E8" s="214"/>
      <c r="F8" s="214"/>
      <c r="G8" s="214"/>
      <c r="H8" s="214"/>
      <c r="I8" s="214"/>
      <c r="J8" s="214"/>
      <c r="K8" s="228"/>
      <c r="L8" s="227" t="s">
        <v>15</v>
      </c>
      <c r="M8" s="214"/>
      <c r="N8" s="228"/>
      <c r="O8" s="242" t="s">
        <v>16</v>
      </c>
      <c r="P8" s="214"/>
      <c r="Q8" s="228"/>
      <c r="R8" s="5"/>
      <c r="S8" s="242" t="s">
        <v>278</v>
      </c>
      <c r="T8" s="214"/>
      <c r="U8" s="228"/>
      <c r="V8" s="6" t="s">
        <v>19</v>
      </c>
    </row>
    <row r="9" spans="1:22" ht="24" customHeight="1" x14ac:dyDescent="0.2">
      <c r="A9" s="280" t="s">
        <v>20</v>
      </c>
      <c r="B9" s="207" t="s">
        <v>21</v>
      </c>
      <c r="C9" s="207" t="s">
        <v>22</v>
      </c>
      <c r="D9" s="279" t="s">
        <v>279</v>
      </c>
      <c r="E9" s="214"/>
      <c r="F9" s="228"/>
      <c r="G9" s="288" t="s">
        <v>24</v>
      </c>
      <c r="H9" s="207" t="s">
        <v>25</v>
      </c>
      <c r="I9" s="279" t="s">
        <v>280</v>
      </c>
      <c r="J9" s="214"/>
      <c r="K9" s="228"/>
      <c r="L9" s="57">
        <v>1</v>
      </c>
      <c r="M9" s="58">
        <v>2</v>
      </c>
      <c r="N9" s="58">
        <v>3</v>
      </c>
      <c r="O9" s="59">
        <v>4</v>
      </c>
      <c r="P9" s="58">
        <v>5</v>
      </c>
      <c r="Q9" s="58">
        <v>6</v>
      </c>
      <c r="R9" s="59">
        <v>7</v>
      </c>
      <c r="S9" s="59">
        <v>8</v>
      </c>
      <c r="T9" s="58">
        <v>9</v>
      </c>
      <c r="U9" s="58">
        <v>10</v>
      </c>
      <c r="V9" s="7">
        <v>11</v>
      </c>
    </row>
    <row r="10" spans="1:22" ht="167.25" customHeight="1" x14ac:dyDescent="0.2">
      <c r="A10" s="281"/>
      <c r="B10" s="200"/>
      <c r="C10" s="200"/>
      <c r="D10" s="60" t="s">
        <v>29</v>
      </c>
      <c r="E10" s="60" t="s">
        <v>281</v>
      </c>
      <c r="F10" s="60" t="s">
        <v>282</v>
      </c>
      <c r="G10" s="231"/>
      <c r="H10" s="200"/>
      <c r="I10" s="60" t="s">
        <v>29</v>
      </c>
      <c r="J10" s="60" t="s">
        <v>283</v>
      </c>
      <c r="K10" s="61" t="s">
        <v>31</v>
      </c>
      <c r="L10" s="62" t="s">
        <v>35</v>
      </c>
      <c r="M10" s="63" t="s">
        <v>36</v>
      </c>
      <c r="N10" s="63" t="s">
        <v>284</v>
      </c>
      <c r="O10" s="63" t="s">
        <v>37</v>
      </c>
      <c r="P10" s="63" t="s">
        <v>285</v>
      </c>
      <c r="Q10" s="63" t="s">
        <v>38</v>
      </c>
      <c r="R10" s="63" t="s">
        <v>286</v>
      </c>
      <c r="S10" s="63" t="s">
        <v>41</v>
      </c>
      <c r="T10" s="63" t="s">
        <v>42</v>
      </c>
      <c r="U10" s="64" t="s">
        <v>287</v>
      </c>
      <c r="V10" s="65" t="s">
        <v>48</v>
      </c>
    </row>
    <row r="11" spans="1:22" ht="23.25" customHeight="1" x14ac:dyDescent="0.2">
      <c r="A11" s="282" t="s">
        <v>288</v>
      </c>
      <c r="B11" s="285" t="s">
        <v>289</v>
      </c>
      <c r="C11" s="287" t="s">
        <v>290</v>
      </c>
      <c r="D11" s="287" t="s">
        <v>291</v>
      </c>
      <c r="E11" s="287" t="s">
        <v>292</v>
      </c>
      <c r="F11" s="287">
        <v>0.7</v>
      </c>
      <c r="G11" s="287" t="s">
        <v>293</v>
      </c>
      <c r="H11" s="287" t="s">
        <v>294</v>
      </c>
      <c r="I11" s="287" t="s">
        <v>295</v>
      </c>
      <c r="J11" s="287">
        <v>1</v>
      </c>
      <c r="K11" s="293">
        <v>1</v>
      </c>
      <c r="L11" s="296">
        <v>2020630010148</v>
      </c>
      <c r="M11" s="297" t="s">
        <v>296</v>
      </c>
      <c r="N11" s="297" t="s">
        <v>297</v>
      </c>
      <c r="O11" s="66" t="s">
        <v>298</v>
      </c>
      <c r="P11" s="67">
        <v>240</v>
      </c>
      <c r="Q11" s="68">
        <v>246</v>
      </c>
      <c r="R11" s="289" t="s">
        <v>294</v>
      </c>
      <c r="S11" s="68" t="s">
        <v>257</v>
      </c>
      <c r="T11" s="68" t="s">
        <v>299</v>
      </c>
      <c r="U11" s="290">
        <v>526625933</v>
      </c>
      <c r="V11" s="291" t="s">
        <v>300</v>
      </c>
    </row>
    <row r="12" spans="1:22" ht="163.5" customHeight="1" x14ac:dyDescent="0.2">
      <c r="A12" s="283"/>
      <c r="B12" s="199"/>
      <c r="C12" s="199"/>
      <c r="D12" s="199"/>
      <c r="E12" s="199"/>
      <c r="F12" s="199"/>
      <c r="G12" s="199"/>
      <c r="H12" s="199"/>
      <c r="I12" s="199"/>
      <c r="J12" s="199"/>
      <c r="K12" s="294"/>
      <c r="L12" s="283"/>
      <c r="M12" s="199"/>
      <c r="N12" s="199"/>
      <c r="O12" s="66" t="s">
        <v>301</v>
      </c>
      <c r="P12" s="67">
        <v>70</v>
      </c>
      <c r="Q12" s="68">
        <v>70</v>
      </c>
      <c r="R12" s="199"/>
      <c r="S12" s="68" t="s">
        <v>257</v>
      </c>
      <c r="T12" s="68" t="s">
        <v>299</v>
      </c>
      <c r="U12" s="199"/>
      <c r="V12" s="202"/>
    </row>
    <row r="13" spans="1:22" ht="141.75" customHeight="1" x14ac:dyDescent="0.2">
      <c r="A13" s="283"/>
      <c r="B13" s="199"/>
      <c r="C13" s="199"/>
      <c r="D13" s="199"/>
      <c r="E13" s="199"/>
      <c r="F13" s="199"/>
      <c r="G13" s="199"/>
      <c r="H13" s="199"/>
      <c r="I13" s="199"/>
      <c r="J13" s="199"/>
      <c r="K13" s="294"/>
      <c r="L13" s="283"/>
      <c r="M13" s="199"/>
      <c r="N13" s="199"/>
      <c r="O13" s="66" t="s">
        <v>302</v>
      </c>
      <c r="P13" s="67">
        <v>8</v>
      </c>
      <c r="Q13" s="68">
        <v>8</v>
      </c>
      <c r="R13" s="199"/>
      <c r="S13" s="68" t="s">
        <v>257</v>
      </c>
      <c r="T13" s="68" t="s">
        <v>299</v>
      </c>
      <c r="U13" s="199"/>
      <c r="V13" s="202"/>
    </row>
    <row r="14" spans="1:22" ht="23.25" customHeight="1" x14ac:dyDescent="0.2">
      <c r="A14" s="283"/>
      <c r="B14" s="199"/>
      <c r="C14" s="199"/>
      <c r="D14" s="199"/>
      <c r="E14" s="199"/>
      <c r="F14" s="199"/>
      <c r="G14" s="199"/>
      <c r="H14" s="199"/>
      <c r="I14" s="199"/>
      <c r="J14" s="199"/>
      <c r="K14" s="294"/>
      <c r="L14" s="283"/>
      <c r="M14" s="199"/>
      <c r="N14" s="199"/>
      <c r="O14" s="66" t="s">
        <v>303</v>
      </c>
      <c r="P14" s="67" t="s">
        <v>304</v>
      </c>
      <c r="Q14" s="68">
        <v>1</v>
      </c>
      <c r="R14" s="199"/>
      <c r="S14" s="68" t="s">
        <v>255</v>
      </c>
      <c r="T14" s="68" t="s">
        <v>305</v>
      </c>
      <c r="U14" s="199"/>
      <c r="V14" s="202"/>
    </row>
    <row r="15" spans="1:22" ht="23.25" customHeight="1" x14ac:dyDescent="0.2">
      <c r="A15" s="283"/>
      <c r="B15" s="199"/>
      <c r="C15" s="199"/>
      <c r="D15" s="199"/>
      <c r="E15" s="199"/>
      <c r="F15" s="199"/>
      <c r="G15" s="199"/>
      <c r="H15" s="199"/>
      <c r="I15" s="199"/>
      <c r="J15" s="199"/>
      <c r="K15" s="294"/>
      <c r="L15" s="283"/>
      <c r="M15" s="199"/>
      <c r="N15" s="199"/>
      <c r="O15" s="66" t="s">
        <v>306</v>
      </c>
      <c r="P15" s="67" t="s">
        <v>304</v>
      </c>
      <c r="Q15" s="68">
        <v>1</v>
      </c>
      <c r="R15" s="199"/>
      <c r="S15" s="68" t="s">
        <v>246</v>
      </c>
      <c r="T15" s="68" t="s">
        <v>305</v>
      </c>
      <c r="U15" s="199"/>
      <c r="V15" s="202"/>
    </row>
    <row r="16" spans="1:22" ht="23.25" customHeight="1" x14ac:dyDescent="0.2">
      <c r="A16" s="283"/>
      <c r="B16" s="199"/>
      <c r="C16" s="199"/>
      <c r="D16" s="199"/>
      <c r="E16" s="199"/>
      <c r="F16" s="199"/>
      <c r="G16" s="199"/>
      <c r="H16" s="199"/>
      <c r="I16" s="199"/>
      <c r="J16" s="199"/>
      <c r="K16" s="294"/>
      <c r="L16" s="283"/>
      <c r="M16" s="199"/>
      <c r="N16" s="199"/>
      <c r="O16" s="66" t="s">
        <v>307</v>
      </c>
      <c r="P16" s="67" t="s">
        <v>304</v>
      </c>
      <c r="Q16" s="68">
        <v>1</v>
      </c>
      <c r="R16" s="199"/>
      <c r="S16" s="68" t="s">
        <v>248</v>
      </c>
      <c r="T16" s="68" t="s">
        <v>305</v>
      </c>
      <c r="U16" s="199"/>
      <c r="V16" s="202"/>
    </row>
    <row r="17" spans="1:22" ht="23.25" customHeight="1" x14ac:dyDescent="0.2">
      <c r="A17" s="283"/>
      <c r="B17" s="199"/>
      <c r="C17" s="199"/>
      <c r="D17" s="199"/>
      <c r="E17" s="199"/>
      <c r="F17" s="199"/>
      <c r="G17" s="199"/>
      <c r="H17" s="199"/>
      <c r="I17" s="199"/>
      <c r="J17" s="199"/>
      <c r="K17" s="294"/>
      <c r="L17" s="283"/>
      <c r="M17" s="199"/>
      <c r="N17" s="199"/>
      <c r="O17" s="66" t="s">
        <v>308</v>
      </c>
      <c r="P17" s="67" t="s">
        <v>304</v>
      </c>
      <c r="Q17" s="68">
        <v>1</v>
      </c>
      <c r="R17" s="199"/>
      <c r="S17" s="68" t="s">
        <v>250</v>
      </c>
      <c r="T17" s="68" t="s">
        <v>305</v>
      </c>
      <c r="U17" s="199"/>
      <c r="V17" s="202"/>
    </row>
    <row r="18" spans="1:22" ht="23.25" customHeight="1" x14ac:dyDescent="0.2">
      <c r="A18" s="283"/>
      <c r="B18" s="199"/>
      <c r="C18" s="199"/>
      <c r="D18" s="199"/>
      <c r="E18" s="199"/>
      <c r="F18" s="199"/>
      <c r="G18" s="199"/>
      <c r="H18" s="199"/>
      <c r="I18" s="199"/>
      <c r="J18" s="199"/>
      <c r="K18" s="294"/>
      <c r="L18" s="283"/>
      <c r="M18" s="199"/>
      <c r="N18" s="199"/>
      <c r="O18" s="66" t="s">
        <v>309</v>
      </c>
      <c r="P18" s="67" t="s">
        <v>304</v>
      </c>
      <c r="Q18" s="68">
        <v>1</v>
      </c>
      <c r="R18" s="199"/>
      <c r="S18" s="68" t="s">
        <v>252</v>
      </c>
      <c r="T18" s="68" t="s">
        <v>305</v>
      </c>
      <c r="U18" s="199"/>
      <c r="V18" s="202"/>
    </row>
    <row r="19" spans="1:22" ht="23.25" customHeight="1" x14ac:dyDescent="0.2">
      <c r="A19" s="283"/>
      <c r="B19" s="199"/>
      <c r="C19" s="199"/>
      <c r="D19" s="199"/>
      <c r="E19" s="199"/>
      <c r="F19" s="199"/>
      <c r="G19" s="199"/>
      <c r="H19" s="199"/>
      <c r="I19" s="199"/>
      <c r="J19" s="199"/>
      <c r="K19" s="294"/>
      <c r="L19" s="283"/>
      <c r="M19" s="199"/>
      <c r="N19" s="199"/>
      <c r="O19" s="66" t="s">
        <v>310</v>
      </c>
      <c r="P19" s="67" t="s">
        <v>304</v>
      </c>
      <c r="Q19" s="68">
        <v>1</v>
      </c>
      <c r="R19" s="199"/>
      <c r="S19" s="68" t="s">
        <v>253</v>
      </c>
      <c r="T19" s="68" t="s">
        <v>305</v>
      </c>
      <c r="U19" s="199"/>
      <c r="V19" s="202"/>
    </row>
    <row r="20" spans="1:22" ht="23.25" customHeight="1" x14ac:dyDescent="0.2">
      <c r="A20" s="283"/>
      <c r="B20" s="199"/>
      <c r="C20" s="199"/>
      <c r="D20" s="199"/>
      <c r="E20" s="199"/>
      <c r="F20" s="199"/>
      <c r="G20" s="199"/>
      <c r="H20" s="199"/>
      <c r="I20" s="199"/>
      <c r="J20" s="199"/>
      <c r="K20" s="294"/>
      <c r="L20" s="283"/>
      <c r="M20" s="199"/>
      <c r="N20" s="199"/>
      <c r="O20" s="66" t="s">
        <v>311</v>
      </c>
      <c r="P20" s="67">
        <v>1</v>
      </c>
      <c r="Q20" s="68">
        <v>1</v>
      </c>
      <c r="R20" s="199"/>
      <c r="S20" s="68" t="s">
        <v>257</v>
      </c>
      <c r="T20" s="68" t="s">
        <v>299</v>
      </c>
      <c r="U20" s="199"/>
      <c r="V20" s="202"/>
    </row>
    <row r="21" spans="1:22" ht="23.25" customHeight="1" x14ac:dyDescent="0.2">
      <c r="A21" s="283"/>
      <c r="B21" s="199"/>
      <c r="C21" s="199"/>
      <c r="D21" s="199"/>
      <c r="E21" s="199"/>
      <c r="F21" s="199"/>
      <c r="G21" s="199"/>
      <c r="H21" s="199"/>
      <c r="I21" s="199"/>
      <c r="J21" s="199"/>
      <c r="K21" s="294"/>
      <c r="L21" s="283"/>
      <c r="M21" s="199"/>
      <c r="N21" s="199"/>
      <c r="O21" s="66" t="s">
        <v>312</v>
      </c>
      <c r="P21" s="67">
        <v>145</v>
      </c>
      <c r="Q21" s="19">
        <v>145</v>
      </c>
      <c r="R21" s="199"/>
      <c r="S21" s="19" t="s">
        <v>257</v>
      </c>
      <c r="T21" s="19" t="s">
        <v>299</v>
      </c>
      <c r="U21" s="199"/>
      <c r="V21" s="202"/>
    </row>
    <row r="22" spans="1:22" ht="23.25" customHeight="1" x14ac:dyDescent="0.2">
      <c r="A22" s="283"/>
      <c r="B22" s="199"/>
      <c r="C22" s="199"/>
      <c r="D22" s="199"/>
      <c r="E22" s="199"/>
      <c r="F22" s="199"/>
      <c r="G22" s="199"/>
      <c r="H22" s="199"/>
      <c r="I22" s="199"/>
      <c r="J22" s="199"/>
      <c r="K22" s="294"/>
      <c r="L22" s="283"/>
      <c r="M22" s="199"/>
      <c r="N22" s="199"/>
      <c r="O22" s="66" t="s">
        <v>313</v>
      </c>
      <c r="P22" s="67" t="s">
        <v>304</v>
      </c>
      <c r="Q22" s="68">
        <v>8</v>
      </c>
      <c r="R22" s="199"/>
      <c r="S22" s="68" t="s">
        <v>258</v>
      </c>
      <c r="T22" s="68" t="s">
        <v>305</v>
      </c>
      <c r="U22" s="199"/>
      <c r="V22" s="202"/>
    </row>
    <row r="23" spans="1:22" ht="23.25" customHeight="1" x14ac:dyDescent="0.2">
      <c r="A23" s="283"/>
      <c r="B23" s="199"/>
      <c r="C23" s="199"/>
      <c r="D23" s="199"/>
      <c r="E23" s="199"/>
      <c r="F23" s="199"/>
      <c r="G23" s="199"/>
      <c r="H23" s="199"/>
      <c r="I23" s="199"/>
      <c r="J23" s="199"/>
      <c r="K23" s="294"/>
      <c r="L23" s="283"/>
      <c r="M23" s="199"/>
      <c r="N23" s="199"/>
      <c r="O23" s="66" t="s">
        <v>314</v>
      </c>
      <c r="P23" s="67" t="s">
        <v>304</v>
      </c>
      <c r="Q23" s="68">
        <v>12</v>
      </c>
      <c r="R23" s="199"/>
      <c r="S23" s="68" t="s">
        <v>258</v>
      </c>
      <c r="T23" s="68" t="s">
        <v>305</v>
      </c>
      <c r="U23" s="199"/>
      <c r="V23" s="202"/>
    </row>
    <row r="24" spans="1:22" ht="23.25" customHeight="1" x14ac:dyDescent="0.2">
      <c r="A24" s="283"/>
      <c r="B24" s="199"/>
      <c r="C24" s="199"/>
      <c r="D24" s="199"/>
      <c r="E24" s="199"/>
      <c r="F24" s="199"/>
      <c r="G24" s="199"/>
      <c r="H24" s="199"/>
      <c r="I24" s="199"/>
      <c r="J24" s="199"/>
      <c r="K24" s="294"/>
      <c r="L24" s="283"/>
      <c r="M24" s="199"/>
      <c r="N24" s="199"/>
      <c r="O24" s="66" t="s">
        <v>315</v>
      </c>
      <c r="P24" s="70" t="s">
        <v>304</v>
      </c>
      <c r="Q24" s="71">
        <v>1</v>
      </c>
      <c r="R24" s="199"/>
      <c r="S24" s="71" t="s">
        <v>258</v>
      </c>
      <c r="T24" s="71" t="s">
        <v>305</v>
      </c>
      <c r="U24" s="199"/>
      <c r="V24" s="202"/>
    </row>
    <row r="25" spans="1:22" ht="23.25" customHeight="1" x14ac:dyDescent="0.2">
      <c r="A25" s="284"/>
      <c r="B25" s="286"/>
      <c r="C25" s="286"/>
      <c r="D25" s="286"/>
      <c r="E25" s="286"/>
      <c r="F25" s="286"/>
      <c r="G25" s="286"/>
      <c r="H25" s="286"/>
      <c r="I25" s="286"/>
      <c r="J25" s="286"/>
      <c r="K25" s="295"/>
      <c r="L25" s="284"/>
      <c r="M25" s="286"/>
      <c r="N25" s="286"/>
      <c r="O25" s="72" t="s">
        <v>316</v>
      </c>
      <c r="P25" s="73">
        <v>1</v>
      </c>
      <c r="Q25" s="69">
        <v>1200</v>
      </c>
      <c r="R25" s="199"/>
      <c r="S25" s="74" t="s">
        <v>257</v>
      </c>
      <c r="T25" s="74" t="s">
        <v>299</v>
      </c>
      <c r="U25" s="286"/>
      <c r="V25" s="292"/>
    </row>
    <row r="26" spans="1:22" ht="23.25" customHeight="1" x14ac:dyDescent="0.2">
      <c r="A26" s="27"/>
      <c r="B26" s="27"/>
      <c r="C26" s="27"/>
      <c r="D26" s="27"/>
      <c r="E26" s="27"/>
      <c r="F26" s="27"/>
      <c r="G26" s="27"/>
      <c r="H26" s="27"/>
      <c r="I26" s="27"/>
      <c r="J26" s="27"/>
      <c r="K26" s="27"/>
      <c r="L26" s="27"/>
      <c r="M26" s="27"/>
      <c r="N26" s="27"/>
      <c r="O26" s="27"/>
      <c r="P26" s="27"/>
      <c r="Q26" s="27"/>
      <c r="R26" s="27"/>
      <c r="S26" s="27"/>
      <c r="T26" s="27"/>
      <c r="U26" s="30"/>
      <c r="V26" s="27"/>
    </row>
    <row r="27" spans="1:22" ht="23.25" customHeight="1" x14ac:dyDescent="0.2">
      <c r="A27" s="27"/>
      <c r="B27" s="27"/>
      <c r="C27" s="27"/>
      <c r="D27" s="27"/>
      <c r="E27" s="27"/>
      <c r="F27" s="27"/>
      <c r="G27" s="27"/>
      <c r="H27" s="27"/>
      <c r="I27" s="27"/>
      <c r="J27" s="27"/>
      <c r="K27" s="27"/>
      <c r="L27" s="27"/>
      <c r="M27" s="27"/>
      <c r="N27" s="27"/>
      <c r="O27" s="27"/>
      <c r="P27" s="27"/>
      <c r="Q27" s="27"/>
      <c r="R27" s="27"/>
      <c r="S27" s="27"/>
      <c r="T27" s="27"/>
      <c r="U27" s="30"/>
      <c r="V27" s="27"/>
    </row>
    <row r="28" spans="1:22" ht="23.25" customHeight="1" x14ac:dyDescent="0.2">
      <c r="A28" s="27"/>
      <c r="B28" s="27"/>
      <c r="C28" s="27"/>
      <c r="D28" s="27"/>
      <c r="E28" s="27"/>
      <c r="F28" s="27"/>
      <c r="G28" s="27"/>
      <c r="H28" s="27"/>
      <c r="I28" s="27"/>
      <c r="J28" s="27"/>
      <c r="K28" s="27"/>
      <c r="L28" s="27"/>
      <c r="M28" s="27"/>
      <c r="N28" s="27"/>
      <c r="O28" s="27"/>
      <c r="P28" s="27"/>
      <c r="Q28" s="27"/>
      <c r="R28" s="27"/>
      <c r="S28" s="27"/>
      <c r="T28" s="27"/>
      <c r="U28" s="30"/>
      <c r="V28" s="27"/>
    </row>
    <row r="29" spans="1:22" ht="23.25" customHeight="1" x14ac:dyDescent="0.2">
      <c r="A29" s="27"/>
      <c r="B29" s="27"/>
      <c r="C29" s="27"/>
      <c r="D29" s="27"/>
      <c r="E29" s="27"/>
      <c r="F29" s="27"/>
      <c r="G29" s="27"/>
      <c r="H29" s="27"/>
      <c r="I29" s="27"/>
      <c r="J29" s="27"/>
      <c r="K29" s="27"/>
      <c r="L29" s="27"/>
      <c r="M29" s="27"/>
      <c r="N29" s="27"/>
      <c r="O29" s="27"/>
      <c r="P29" s="27"/>
      <c r="Q29" s="27"/>
      <c r="R29" s="27"/>
      <c r="S29" s="27"/>
      <c r="T29" s="27"/>
      <c r="U29" s="30"/>
      <c r="V29" s="27"/>
    </row>
    <row r="30" spans="1:22" ht="23.25" customHeight="1" x14ac:dyDescent="0.2">
      <c r="A30" s="27"/>
      <c r="B30" s="27"/>
      <c r="C30" s="27"/>
      <c r="D30" s="27"/>
      <c r="E30" s="27"/>
      <c r="F30" s="27"/>
      <c r="G30" s="27"/>
      <c r="H30" s="27"/>
      <c r="I30" s="27"/>
      <c r="J30" s="27"/>
      <c r="K30" s="27"/>
      <c r="L30" s="27"/>
      <c r="M30" s="27"/>
      <c r="N30" s="27"/>
      <c r="O30" s="27"/>
      <c r="P30" s="27"/>
      <c r="Q30" s="27"/>
      <c r="R30" s="27"/>
      <c r="S30" s="27"/>
      <c r="T30" s="27"/>
      <c r="U30" s="30"/>
      <c r="V30" s="27"/>
    </row>
    <row r="31" spans="1:22" ht="23.25" customHeight="1" x14ac:dyDescent="0.2">
      <c r="A31" s="27"/>
      <c r="B31" s="27"/>
      <c r="C31" s="27"/>
      <c r="D31" s="27"/>
      <c r="E31" s="27"/>
      <c r="F31" s="27"/>
      <c r="G31" s="27"/>
      <c r="H31" s="27"/>
      <c r="I31" s="27"/>
      <c r="J31" s="27"/>
      <c r="K31" s="27"/>
      <c r="L31" s="27"/>
      <c r="M31" s="27"/>
      <c r="N31" s="27"/>
      <c r="O31" s="27"/>
      <c r="P31" s="27"/>
      <c r="Q31" s="27"/>
      <c r="R31" s="27"/>
      <c r="S31" s="27"/>
      <c r="T31" s="27"/>
      <c r="U31" s="30"/>
      <c r="V31" s="27"/>
    </row>
    <row r="32" spans="1:22" ht="23.25" customHeight="1" x14ac:dyDescent="0.2">
      <c r="A32" s="27"/>
      <c r="B32" s="27"/>
      <c r="C32" s="27"/>
      <c r="D32" s="27"/>
      <c r="E32" s="27"/>
      <c r="F32" s="27"/>
      <c r="G32" s="27"/>
      <c r="H32" s="27"/>
      <c r="I32" s="27"/>
      <c r="J32" s="27"/>
      <c r="K32" s="27"/>
      <c r="L32" s="27"/>
      <c r="M32" s="27"/>
      <c r="N32" s="27"/>
      <c r="O32" s="27"/>
      <c r="P32" s="27"/>
      <c r="Q32" s="27"/>
      <c r="R32" s="27"/>
      <c r="S32" s="27"/>
      <c r="T32" s="27"/>
      <c r="U32" s="30"/>
      <c r="V32" s="27"/>
    </row>
    <row r="33" spans="1:22" ht="23.25" customHeight="1" x14ac:dyDescent="0.2">
      <c r="A33" s="27"/>
      <c r="B33" s="27"/>
      <c r="C33" s="27"/>
      <c r="D33" s="27"/>
      <c r="E33" s="27"/>
      <c r="F33" s="27"/>
      <c r="G33" s="27"/>
      <c r="H33" s="27"/>
      <c r="I33" s="27"/>
      <c r="J33" s="27"/>
      <c r="K33" s="27"/>
      <c r="L33" s="27"/>
      <c r="M33" s="27"/>
      <c r="N33" s="27"/>
      <c r="O33" s="27"/>
      <c r="P33" s="27"/>
      <c r="Q33" s="27"/>
      <c r="R33" s="27"/>
      <c r="S33" s="27"/>
      <c r="T33" s="27"/>
      <c r="U33" s="30"/>
      <c r="V33" s="27"/>
    </row>
    <row r="34" spans="1:22" ht="23.25" customHeight="1" x14ac:dyDescent="0.2">
      <c r="A34" s="27"/>
      <c r="B34" s="27"/>
      <c r="C34" s="27"/>
      <c r="D34" s="27"/>
      <c r="E34" s="27"/>
      <c r="F34" s="27"/>
      <c r="G34" s="27"/>
      <c r="H34" s="27"/>
      <c r="I34" s="27"/>
      <c r="J34" s="27"/>
      <c r="K34" s="27"/>
      <c r="L34" s="27"/>
      <c r="M34" s="27"/>
      <c r="N34" s="27"/>
      <c r="O34" s="27"/>
      <c r="P34" s="27"/>
      <c r="Q34" s="27"/>
      <c r="R34" s="27"/>
      <c r="S34" s="27"/>
      <c r="T34" s="27"/>
      <c r="U34" s="30"/>
      <c r="V34" s="27"/>
    </row>
    <row r="35" spans="1:22" ht="23.25" customHeight="1" x14ac:dyDescent="0.2">
      <c r="A35" s="27"/>
      <c r="B35" s="27"/>
      <c r="C35" s="27"/>
      <c r="D35" s="27"/>
      <c r="E35" s="27"/>
      <c r="F35" s="27"/>
      <c r="G35" s="27"/>
      <c r="H35" s="27"/>
      <c r="I35" s="27"/>
      <c r="J35" s="27"/>
      <c r="K35" s="27"/>
      <c r="L35" s="27"/>
      <c r="M35" s="27"/>
      <c r="N35" s="27"/>
      <c r="O35" s="27"/>
      <c r="P35" s="27"/>
      <c r="Q35" s="27"/>
      <c r="R35" s="27"/>
      <c r="S35" s="27"/>
      <c r="T35" s="27"/>
      <c r="U35" s="30"/>
      <c r="V35" s="27"/>
    </row>
    <row r="36" spans="1:22" ht="23.25" customHeight="1" x14ac:dyDescent="0.2">
      <c r="A36" s="27"/>
      <c r="B36" s="27"/>
      <c r="C36" s="27"/>
      <c r="D36" s="27"/>
      <c r="E36" s="27"/>
      <c r="F36" s="27"/>
      <c r="G36" s="27"/>
      <c r="H36" s="27"/>
      <c r="I36" s="27"/>
      <c r="J36" s="27"/>
      <c r="K36" s="27"/>
      <c r="L36" s="27"/>
      <c r="M36" s="27"/>
      <c r="N36" s="27"/>
      <c r="O36" s="27"/>
      <c r="P36" s="27"/>
      <c r="Q36" s="27"/>
      <c r="R36" s="27"/>
      <c r="S36" s="27"/>
      <c r="T36" s="27"/>
      <c r="U36" s="30"/>
      <c r="V36" s="27"/>
    </row>
    <row r="37" spans="1:22" ht="23.25" customHeight="1" x14ac:dyDescent="0.2">
      <c r="A37" s="27"/>
      <c r="B37" s="27"/>
      <c r="C37" s="27"/>
      <c r="D37" s="27"/>
      <c r="E37" s="27"/>
      <c r="F37" s="27"/>
      <c r="G37" s="27"/>
      <c r="H37" s="27"/>
      <c r="I37" s="27"/>
      <c r="J37" s="27"/>
      <c r="K37" s="27"/>
      <c r="L37" s="27"/>
      <c r="M37" s="27"/>
      <c r="N37" s="27"/>
      <c r="O37" s="27"/>
      <c r="P37" s="27"/>
      <c r="Q37" s="27"/>
      <c r="R37" s="27"/>
      <c r="S37" s="27"/>
      <c r="T37" s="27"/>
      <c r="U37" s="30"/>
      <c r="V37" s="27"/>
    </row>
    <row r="38" spans="1:22" ht="23.25" customHeight="1" x14ac:dyDescent="0.2">
      <c r="A38" s="27"/>
      <c r="B38" s="27"/>
      <c r="C38" s="27"/>
      <c r="D38" s="27"/>
      <c r="E38" s="27"/>
      <c r="F38" s="27"/>
      <c r="G38" s="27"/>
      <c r="H38" s="27"/>
      <c r="I38" s="27"/>
      <c r="J38" s="27"/>
      <c r="K38" s="27"/>
      <c r="L38" s="27"/>
      <c r="M38" s="27"/>
      <c r="N38" s="27"/>
      <c r="O38" s="27"/>
      <c r="P38" s="27"/>
      <c r="Q38" s="27"/>
      <c r="R38" s="27"/>
      <c r="S38" s="27"/>
      <c r="T38" s="27"/>
      <c r="U38" s="30"/>
      <c r="V38" s="27"/>
    </row>
    <row r="39" spans="1:22" ht="23.25" customHeight="1" x14ac:dyDescent="0.2">
      <c r="A39" s="27"/>
      <c r="B39" s="27"/>
      <c r="C39" s="27"/>
      <c r="D39" s="27"/>
      <c r="E39" s="27"/>
      <c r="F39" s="27"/>
      <c r="G39" s="27"/>
      <c r="H39" s="27"/>
      <c r="I39" s="27"/>
      <c r="J39" s="27"/>
      <c r="K39" s="27"/>
      <c r="L39" s="27"/>
      <c r="M39" s="27"/>
      <c r="N39" s="27"/>
      <c r="O39" s="27"/>
      <c r="P39" s="27"/>
      <c r="Q39" s="27"/>
      <c r="R39" s="27"/>
      <c r="S39" s="27"/>
      <c r="T39" s="27"/>
      <c r="U39" s="30"/>
      <c r="V39" s="27"/>
    </row>
    <row r="40" spans="1:22" ht="23.25" customHeight="1" x14ac:dyDescent="0.2">
      <c r="A40" s="27"/>
      <c r="B40" s="27"/>
      <c r="C40" s="27"/>
      <c r="D40" s="27"/>
      <c r="E40" s="27"/>
      <c r="F40" s="27"/>
      <c r="G40" s="27"/>
      <c r="H40" s="27"/>
      <c r="I40" s="27"/>
      <c r="J40" s="27"/>
      <c r="K40" s="27"/>
      <c r="L40" s="27"/>
      <c r="M40" s="27"/>
      <c r="N40" s="27"/>
      <c r="O40" s="27"/>
      <c r="P40" s="27"/>
      <c r="Q40" s="27"/>
      <c r="R40" s="27"/>
      <c r="S40" s="27"/>
      <c r="T40" s="27"/>
      <c r="U40" s="30"/>
      <c r="V40" s="27"/>
    </row>
    <row r="41" spans="1:22" ht="23.25" customHeight="1" x14ac:dyDescent="0.2">
      <c r="A41" s="27"/>
      <c r="B41" s="27"/>
      <c r="C41" s="27"/>
      <c r="D41" s="27"/>
      <c r="E41" s="27"/>
      <c r="F41" s="27"/>
      <c r="G41" s="27"/>
      <c r="H41" s="27"/>
      <c r="I41" s="27"/>
      <c r="J41" s="27"/>
      <c r="K41" s="27"/>
      <c r="L41" s="27"/>
      <c r="M41" s="27"/>
      <c r="N41" s="27"/>
      <c r="O41" s="27"/>
      <c r="P41" s="27"/>
      <c r="Q41" s="27"/>
      <c r="R41" s="27"/>
      <c r="S41" s="27"/>
      <c r="T41" s="27"/>
      <c r="U41" s="30"/>
      <c r="V41" s="27"/>
    </row>
    <row r="42" spans="1:22" ht="23.25" customHeight="1" x14ac:dyDescent="0.2">
      <c r="A42" s="27"/>
      <c r="B42" s="27"/>
      <c r="C42" s="27"/>
      <c r="D42" s="27"/>
      <c r="E42" s="27"/>
      <c r="F42" s="27"/>
      <c r="G42" s="27"/>
      <c r="H42" s="27"/>
      <c r="I42" s="27"/>
      <c r="J42" s="27"/>
      <c r="K42" s="27"/>
      <c r="L42" s="27"/>
      <c r="M42" s="27"/>
      <c r="N42" s="27"/>
      <c r="O42" s="27"/>
      <c r="P42" s="27"/>
      <c r="Q42" s="27"/>
      <c r="R42" s="27"/>
      <c r="S42" s="27"/>
      <c r="T42" s="27"/>
      <c r="U42" s="30"/>
      <c r="V42" s="27"/>
    </row>
    <row r="43" spans="1:22" ht="23.25" customHeight="1" x14ac:dyDescent="0.2">
      <c r="A43" s="27"/>
      <c r="B43" s="27"/>
      <c r="C43" s="27"/>
      <c r="D43" s="27"/>
      <c r="E43" s="27"/>
      <c r="F43" s="27"/>
      <c r="G43" s="27"/>
      <c r="H43" s="27"/>
      <c r="I43" s="27"/>
      <c r="J43" s="27"/>
      <c r="K43" s="27"/>
      <c r="L43" s="27"/>
      <c r="M43" s="27"/>
      <c r="N43" s="27"/>
      <c r="O43" s="27"/>
      <c r="P43" s="27"/>
      <c r="Q43" s="27"/>
      <c r="R43" s="27"/>
      <c r="S43" s="27"/>
      <c r="T43" s="27"/>
      <c r="U43" s="30"/>
      <c r="V43" s="27"/>
    </row>
    <row r="44" spans="1:22" ht="23.25" customHeight="1" x14ac:dyDescent="0.2">
      <c r="A44" s="27"/>
      <c r="B44" s="27"/>
      <c r="C44" s="27"/>
      <c r="D44" s="27"/>
      <c r="E44" s="27"/>
      <c r="F44" s="27"/>
      <c r="G44" s="27"/>
      <c r="H44" s="27"/>
      <c r="I44" s="27"/>
      <c r="J44" s="27"/>
      <c r="K44" s="27"/>
      <c r="L44" s="27"/>
      <c r="M44" s="27"/>
      <c r="N44" s="27"/>
      <c r="O44" s="27"/>
      <c r="P44" s="27"/>
      <c r="Q44" s="27"/>
      <c r="R44" s="27"/>
      <c r="S44" s="27"/>
      <c r="T44" s="27"/>
      <c r="U44" s="30"/>
      <c r="V44" s="27"/>
    </row>
    <row r="45" spans="1:22" ht="23.25" customHeight="1" x14ac:dyDescent="0.2">
      <c r="A45" s="27"/>
      <c r="B45" s="27"/>
      <c r="C45" s="27"/>
      <c r="D45" s="27"/>
      <c r="E45" s="27"/>
      <c r="F45" s="27"/>
      <c r="G45" s="27"/>
      <c r="H45" s="27"/>
      <c r="I45" s="27"/>
      <c r="J45" s="27"/>
      <c r="K45" s="27"/>
      <c r="L45" s="27"/>
      <c r="M45" s="27"/>
      <c r="N45" s="27"/>
      <c r="O45" s="27"/>
      <c r="P45" s="27"/>
      <c r="Q45" s="27"/>
      <c r="R45" s="27"/>
      <c r="S45" s="27"/>
      <c r="T45" s="27"/>
      <c r="U45" s="30"/>
      <c r="V45" s="27"/>
    </row>
    <row r="46" spans="1:22" ht="23.25" customHeight="1" x14ac:dyDescent="0.2">
      <c r="A46" s="27"/>
      <c r="B46" s="27"/>
      <c r="C46" s="27"/>
      <c r="D46" s="27"/>
      <c r="E46" s="27"/>
      <c r="F46" s="27"/>
      <c r="G46" s="27"/>
      <c r="H46" s="27"/>
      <c r="I46" s="27"/>
      <c r="J46" s="27"/>
      <c r="K46" s="27"/>
      <c r="L46" s="27"/>
      <c r="M46" s="27"/>
      <c r="N46" s="27"/>
      <c r="O46" s="27"/>
      <c r="P46" s="27"/>
      <c r="Q46" s="27"/>
      <c r="R46" s="27"/>
      <c r="S46" s="27"/>
      <c r="T46" s="27"/>
      <c r="U46" s="30"/>
      <c r="V46" s="27"/>
    </row>
    <row r="47" spans="1:22" ht="23.25" customHeight="1" x14ac:dyDescent="0.2">
      <c r="A47" s="27"/>
      <c r="B47" s="27"/>
      <c r="C47" s="27"/>
      <c r="D47" s="27"/>
      <c r="E47" s="27"/>
      <c r="F47" s="27"/>
      <c r="G47" s="27"/>
      <c r="H47" s="27"/>
      <c r="I47" s="27"/>
      <c r="J47" s="27"/>
      <c r="K47" s="27"/>
      <c r="L47" s="27"/>
      <c r="M47" s="27"/>
      <c r="N47" s="27"/>
      <c r="O47" s="27"/>
      <c r="P47" s="27"/>
      <c r="Q47" s="27"/>
      <c r="R47" s="27"/>
      <c r="S47" s="27"/>
      <c r="T47" s="27"/>
      <c r="U47" s="30"/>
      <c r="V47" s="27"/>
    </row>
    <row r="48" spans="1:22" ht="23.25" customHeight="1" x14ac:dyDescent="0.2">
      <c r="A48" s="27"/>
      <c r="B48" s="27"/>
      <c r="C48" s="27"/>
      <c r="D48" s="27"/>
      <c r="E48" s="27"/>
      <c r="F48" s="27"/>
      <c r="G48" s="27"/>
      <c r="H48" s="27"/>
      <c r="I48" s="27"/>
      <c r="J48" s="27"/>
      <c r="K48" s="27"/>
      <c r="L48" s="27"/>
      <c r="M48" s="27"/>
      <c r="N48" s="27"/>
      <c r="O48" s="27"/>
      <c r="P48" s="27"/>
      <c r="Q48" s="27"/>
      <c r="R48" s="27"/>
      <c r="S48" s="27"/>
      <c r="T48" s="27"/>
      <c r="U48" s="30"/>
      <c r="V48" s="27"/>
    </row>
    <row r="49" spans="1:22" ht="23.25" customHeight="1" x14ac:dyDescent="0.2">
      <c r="A49" s="27"/>
      <c r="B49" s="27"/>
      <c r="C49" s="27"/>
      <c r="D49" s="27"/>
      <c r="E49" s="27"/>
      <c r="F49" s="27"/>
      <c r="G49" s="27"/>
      <c r="H49" s="27"/>
      <c r="I49" s="27"/>
      <c r="J49" s="27"/>
      <c r="K49" s="27"/>
      <c r="L49" s="27"/>
      <c r="M49" s="27"/>
      <c r="N49" s="27"/>
      <c r="O49" s="27"/>
      <c r="P49" s="27"/>
      <c r="Q49" s="27"/>
      <c r="R49" s="27"/>
      <c r="S49" s="27"/>
      <c r="T49" s="27"/>
      <c r="U49" s="30"/>
      <c r="V49" s="27"/>
    </row>
    <row r="50" spans="1:22" ht="23.25" customHeight="1" x14ac:dyDescent="0.2">
      <c r="A50" s="27"/>
      <c r="B50" s="27"/>
      <c r="C50" s="27"/>
      <c r="D50" s="27"/>
      <c r="E50" s="27"/>
      <c r="F50" s="27"/>
      <c r="G50" s="27"/>
      <c r="H50" s="27"/>
      <c r="I50" s="27"/>
      <c r="J50" s="27"/>
      <c r="K50" s="27"/>
      <c r="L50" s="27"/>
      <c r="M50" s="27"/>
      <c r="N50" s="27"/>
      <c r="O50" s="27"/>
      <c r="P50" s="27"/>
      <c r="Q50" s="27"/>
      <c r="R50" s="27"/>
      <c r="S50" s="27"/>
      <c r="T50" s="27"/>
      <c r="U50" s="30"/>
      <c r="V50" s="27"/>
    </row>
    <row r="51" spans="1:22" ht="23.25" customHeight="1" x14ac:dyDescent="0.2">
      <c r="A51" s="27"/>
      <c r="B51" s="27"/>
      <c r="C51" s="27"/>
      <c r="D51" s="27"/>
      <c r="E51" s="27"/>
      <c r="F51" s="27"/>
      <c r="G51" s="27"/>
      <c r="H51" s="27"/>
      <c r="I51" s="27"/>
      <c r="J51" s="27"/>
      <c r="K51" s="27"/>
      <c r="L51" s="27"/>
      <c r="M51" s="27"/>
      <c r="N51" s="27"/>
      <c r="O51" s="27"/>
      <c r="P51" s="27"/>
      <c r="Q51" s="27"/>
      <c r="R51" s="27"/>
      <c r="S51" s="27"/>
      <c r="T51" s="27"/>
      <c r="U51" s="30"/>
      <c r="V51" s="27"/>
    </row>
    <row r="52" spans="1:22" ht="23.25" customHeight="1" x14ac:dyDescent="0.2">
      <c r="A52" s="27"/>
      <c r="B52" s="27"/>
      <c r="C52" s="27"/>
      <c r="D52" s="27"/>
      <c r="E52" s="27"/>
      <c r="F52" s="27"/>
      <c r="G52" s="27"/>
      <c r="H52" s="27"/>
      <c r="I52" s="27"/>
      <c r="J52" s="27"/>
      <c r="K52" s="27"/>
      <c r="L52" s="27"/>
      <c r="M52" s="27"/>
      <c r="N52" s="27"/>
      <c r="O52" s="27"/>
      <c r="P52" s="27"/>
      <c r="Q52" s="27"/>
      <c r="R52" s="27"/>
      <c r="S52" s="27"/>
      <c r="T52" s="27"/>
      <c r="U52" s="30"/>
      <c r="V52" s="27"/>
    </row>
    <row r="53" spans="1:22" ht="23.25" customHeight="1" x14ac:dyDescent="0.2">
      <c r="A53" s="27"/>
      <c r="B53" s="27"/>
      <c r="C53" s="27"/>
      <c r="D53" s="27"/>
      <c r="E53" s="27"/>
      <c r="F53" s="27"/>
      <c r="G53" s="27"/>
      <c r="H53" s="27"/>
      <c r="I53" s="27"/>
      <c r="J53" s="27"/>
      <c r="K53" s="27"/>
      <c r="L53" s="27"/>
      <c r="M53" s="27"/>
      <c r="N53" s="27"/>
      <c r="O53" s="27"/>
      <c r="P53" s="27"/>
      <c r="Q53" s="27"/>
      <c r="R53" s="27"/>
      <c r="S53" s="27"/>
      <c r="T53" s="27"/>
      <c r="U53" s="30"/>
      <c r="V53" s="27"/>
    </row>
    <row r="54" spans="1:22" ht="23.25" customHeight="1" x14ac:dyDescent="0.2">
      <c r="A54" s="27"/>
      <c r="B54" s="27"/>
      <c r="C54" s="27"/>
      <c r="D54" s="27"/>
      <c r="E54" s="27"/>
      <c r="F54" s="27"/>
      <c r="G54" s="27"/>
      <c r="H54" s="27"/>
      <c r="I54" s="27"/>
      <c r="J54" s="27"/>
      <c r="K54" s="27"/>
      <c r="L54" s="27"/>
      <c r="M54" s="27"/>
      <c r="N54" s="27"/>
      <c r="O54" s="27"/>
      <c r="P54" s="27"/>
      <c r="Q54" s="27"/>
      <c r="R54" s="27"/>
      <c r="S54" s="27"/>
      <c r="T54" s="27"/>
      <c r="U54" s="30"/>
      <c r="V54" s="27"/>
    </row>
    <row r="55" spans="1:22" ht="23.25" customHeight="1" x14ac:dyDescent="0.2">
      <c r="A55" s="27"/>
      <c r="B55" s="27"/>
      <c r="C55" s="27"/>
      <c r="D55" s="27"/>
      <c r="E55" s="27"/>
      <c r="F55" s="27"/>
      <c r="G55" s="27"/>
      <c r="H55" s="27"/>
      <c r="I55" s="27"/>
      <c r="J55" s="27"/>
      <c r="K55" s="27"/>
      <c r="L55" s="27"/>
      <c r="M55" s="27"/>
      <c r="N55" s="27"/>
      <c r="O55" s="27"/>
      <c r="P55" s="27"/>
      <c r="Q55" s="27"/>
      <c r="R55" s="27"/>
      <c r="S55" s="27"/>
      <c r="T55" s="27"/>
      <c r="U55" s="30"/>
      <c r="V55" s="27"/>
    </row>
    <row r="56" spans="1:22" ht="23.25" customHeight="1" x14ac:dyDescent="0.2">
      <c r="A56" s="27"/>
      <c r="B56" s="27"/>
      <c r="C56" s="27"/>
      <c r="D56" s="27"/>
      <c r="E56" s="27"/>
      <c r="F56" s="27"/>
      <c r="G56" s="27"/>
      <c r="H56" s="27"/>
      <c r="I56" s="27"/>
      <c r="J56" s="27"/>
      <c r="K56" s="27"/>
      <c r="L56" s="27"/>
      <c r="M56" s="27"/>
      <c r="N56" s="27"/>
      <c r="O56" s="27"/>
      <c r="P56" s="27"/>
      <c r="Q56" s="27"/>
      <c r="R56" s="27"/>
      <c r="S56" s="27"/>
      <c r="T56" s="27"/>
      <c r="U56" s="30"/>
      <c r="V56" s="27"/>
    </row>
    <row r="57" spans="1:22" ht="23.25" customHeight="1" x14ac:dyDescent="0.2">
      <c r="A57" s="27"/>
      <c r="B57" s="27"/>
      <c r="C57" s="27"/>
      <c r="D57" s="27"/>
      <c r="E57" s="27"/>
      <c r="F57" s="27"/>
      <c r="G57" s="27"/>
      <c r="H57" s="27"/>
      <c r="I57" s="27"/>
      <c r="J57" s="27"/>
      <c r="K57" s="27"/>
      <c r="L57" s="27"/>
      <c r="M57" s="27"/>
      <c r="N57" s="27"/>
      <c r="O57" s="27"/>
      <c r="P57" s="27"/>
      <c r="Q57" s="27"/>
      <c r="R57" s="27"/>
      <c r="S57" s="27"/>
      <c r="T57" s="27"/>
      <c r="U57" s="30"/>
      <c r="V57" s="27"/>
    </row>
    <row r="58" spans="1:22" ht="23.25" customHeight="1" x14ac:dyDescent="0.2">
      <c r="A58" s="27"/>
      <c r="B58" s="27"/>
      <c r="C58" s="27"/>
      <c r="D58" s="27"/>
      <c r="E58" s="27"/>
      <c r="F58" s="27"/>
      <c r="G58" s="27"/>
      <c r="H58" s="27"/>
      <c r="I58" s="27"/>
      <c r="J58" s="27"/>
      <c r="K58" s="27"/>
      <c r="L58" s="27"/>
      <c r="M58" s="27"/>
      <c r="N58" s="27"/>
      <c r="O58" s="27"/>
      <c r="P58" s="27"/>
      <c r="Q58" s="27"/>
      <c r="R58" s="27"/>
      <c r="S58" s="27"/>
      <c r="T58" s="27"/>
      <c r="U58" s="30"/>
      <c r="V58" s="27"/>
    </row>
    <row r="59" spans="1:22" ht="23.25" customHeight="1" x14ac:dyDescent="0.2">
      <c r="A59" s="27"/>
      <c r="B59" s="27"/>
      <c r="C59" s="27"/>
      <c r="D59" s="27"/>
      <c r="E59" s="27"/>
      <c r="F59" s="27"/>
      <c r="G59" s="27"/>
      <c r="H59" s="27"/>
      <c r="I59" s="27"/>
      <c r="J59" s="27"/>
      <c r="K59" s="27"/>
      <c r="L59" s="27"/>
      <c r="M59" s="27"/>
      <c r="N59" s="27"/>
      <c r="O59" s="27"/>
      <c r="P59" s="27"/>
      <c r="Q59" s="27"/>
      <c r="R59" s="27"/>
      <c r="S59" s="27"/>
      <c r="T59" s="27"/>
      <c r="U59" s="30"/>
      <c r="V59" s="27"/>
    </row>
    <row r="60" spans="1:22" ht="23.25" customHeight="1" x14ac:dyDescent="0.2">
      <c r="A60" s="27"/>
      <c r="B60" s="27"/>
      <c r="C60" s="27"/>
      <c r="D60" s="27"/>
      <c r="E60" s="27"/>
      <c r="F60" s="27"/>
      <c r="G60" s="27"/>
      <c r="H60" s="27"/>
      <c r="I60" s="27"/>
      <c r="J60" s="27"/>
      <c r="K60" s="27"/>
      <c r="L60" s="27"/>
      <c r="M60" s="27"/>
      <c r="N60" s="27"/>
      <c r="O60" s="27"/>
      <c r="P60" s="27"/>
      <c r="Q60" s="27"/>
      <c r="R60" s="27"/>
      <c r="S60" s="27"/>
      <c r="T60" s="27"/>
      <c r="U60" s="30"/>
      <c r="V60" s="27"/>
    </row>
    <row r="61" spans="1:22" ht="23.25" customHeight="1" x14ac:dyDescent="0.2">
      <c r="A61" s="27"/>
      <c r="B61" s="27"/>
      <c r="C61" s="27"/>
      <c r="D61" s="27"/>
      <c r="E61" s="27"/>
      <c r="F61" s="27"/>
      <c r="G61" s="27"/>
      <c r="H61" s="27"/>
      <c r="I61" s="27"/>
      <c r="J61" s="27"/>
      <c r="K61" s="27"/>
      <c r="L61" s="27"/>
      <c r="M61" s="27"/>
      <c r="N61" s="27"/>
      <c r="O61" s="27"/>
      <c r="P61" s="27"/>
      <c r="Q61" s="27"/>
      <c r="R61" s="27"/>
      <c r="S61" s="27"/>
      <c r="T61" s="27"/>
      <c r="U61" s="30"/>
      <c r="V61" s="27"/>
    </row>
    <row r="62" spans="1:22" ht="23.25" customHeight="1" x14ac:dyDescent="0.2">
      <c r="A62" s="27"/>
      <c r="B62" s="27"/>
      <c r="C62" s="27"/>
      <c r="D62" s="27"/>
      <c r="E62" s="27"/>
      <c r="F62" s="27"/>
      <c r="G62" s="27"/>
      <c r="H62" s="27"/>
      <c r="I62" s="27"/>
      <c r="J62" s="27"/>
      <c r="K62" s="27"/>
      <c r="L62" s="27"/>
      <c r="M62" s="27"/>
      <c r="N62" s="27"/>
      <c r="O62" s="27"/>
      <c r="P62" s="27"/>
      <c r="Q62" s="27"/>
      <c r="R62" s="27"/>
      <c r="S62" s="27"/>
      <c r="T62" s="27"/>
      <c r="U62" s="30"/>
      <c r="V62" s="27"/>
    </row>
    <row r="63" spans="1:22" ht="23.25" customHeight="1" x14ac:dyDescent="0.2">
      <c r="A63" s="27"/>
      <c r="B63" s="27"/>
      <c r="C63" s="27"/>
      <c r="D63" s="27"/>
      <c r="E63" s="27"/>
      <c r="F63" s="27"/>
      <c r="G63" s="27"/>
      <c r="H63" s="27"/>
      <c r="I63" s="27"/>
      <c r="J63" s="27"/>
      <c r="K63" s="27"/>
      <c r="L63" s="27"/>
      <c r="M63" s="27"/>
      <c r="N63" s="27"/>
      <c r="O63" s="27"/>
      <c r="P63" s="27"/>
      <c r="Q63" s="27"/>
      <c r="R63" s="27"/>
      <c r="S63" s="27"/>
      <c r="T63" s="27"/>
      <c r="U63" s="30"/>
      <c r="V63" s="27"/>
    </row>
    <row r="64" spans="1:22" ht="23.25" customHeight="1" x14ac:dyDescent="0.2">
      <c r="A64" s="27"/>
      <c r="B64" s="27"/>
      <c r="C64" s="27"/>
      <c r="D64" s="27"/>
      <c r="E64" s="27"/>
      <c r="F64" s="27"/>
      <c r="G64" s="27"/>
      <c r="H64" s="27"/>
      <c r="I64" s="27"/>
      <c r="J64" s="27"/>
      <c r="K64" s="27"/>
      <c r="L64" s="27"/>
      <c r="M64" s="27"/>
      <c r="N64" s="27"/>
      <c r="O64" s="27"/>
      <c r="P64" s="27"/>
      <c r="Q64" s="27"/>
      <c r="R64" s="27"/>
      <c r="S64" s="27"/>
      <c r="T64" s="27"/>
      <c r="U64" s="30"/>
      <c r="V64" s="27"/>
    </row>
    <row r="65" spans="1:22" ht="23.25" customHeight="1" x14ac:dyDescent="0.2">
      <c r="A65" s="27"/>
      <c r="B65" s="27"/>
      <c r="C65" s="27"/>
      <c r="D65" s="27"/>
      <c r="E65" s="27"/>
      <c r="F65" s="27"/>
      <c r="G65" s="27"/>
      <c r="H65" s="27"/>
      <c r="I65" s="27"/>
      <c r="J65" s="27"/>
      <c r="K65" s="27"/>
      <c r="L65" s="27"/>
      <c r="M65" s="27"/>
      <c r="N65" s="27"/>
      <c r="O65" s="27"/>
      <c r="P65" s="27"/>
      <c r="Q65" s="27"/>
      <c r="R65" s="27"/>
      <c r="S65" s="27"/>
      <c r="T65" s="27"/>
      <c r="U65" s="30"/>
      <c r="V65" s="27"/>
    </row>
    <row r="66" spans="1:22" ht="23.25" customHeight="1" x14ac:dyDescent="0.2">
      <c r="A66" s="27"/>
      <c r="B66" s="27"/>
      <c r="C66" s="27"/>
      <c r="D66" s="27"/>
      <c r="E66" s="27"/>
      <c r="F66" s="27"/>
      <c r="G66" s="27"/>
      <c r="H66" s="27"/>
      <c r="I66" s="27"/>
      <c r="J66" s="27"/>
      <c r="K66" s="27"/>
      <c r="L66" s="27"/>
      <c r="M66" s="27"/>
      <c r="N66" s="27"/>
      <c r="O66" s="27"/>
      <c r="P66" s="27"/>
      <c r="Q66" s="27"/>
      <c r="R66" s="27"/>
      <c r="S66" s="27"/>
      <c r="T66" s="27"/>
      <c r="U66" s="30"/>
      <c r="V66" s="27"/>
    </row>
    <row r="67" spans="1:22" ht="23.25" customHeight="1" x14ac:dyDescent="0.2">
      <c r="A67" s="27"/>
      <c r="B67" s="27"/>
      <c r="C67" s="27"/>
      <c r="D67" s="27"/>
      <c r="E67" s="27"/>
      <c r="F67" s="27"/>
      <c r="G67" s="27"/>
      <c r="H67" s="27"/>
      <c r="I67" s="27"/>
      <c r="J67" s="27"/>
      <c r="K67" s="27"/>
      <c r="L67" s="27"/>
      <c r="M67" s="27"/>
      <c r="N67" s="27"/>
      <c r="O67" s="27"/>
      <c r="P67" s="27"/>
      <c r="Q67" s="27"/>
      <c r="R67" s="27"/>
      <c r="S67" s="27"/>
      <c r="T67" s="27"/>
      <c r="U67" s="30"/>
      <c r="V67" s="27"/>
    </row>
    <row r="68" spans="1:22" ht="23.25" customHeight="1" x14ac:dyDescent="0.2">
      <c r="A68" s="27"/>
      <c r="B68" s="27"/>
      <c r="C68" s="27"/>
      <c r="D68" s="27"/>
      <c r="E68" s="27"/>
      <c r="F68" s="27"/>
      <c r="G68" s="27"/>
      <c r="H68" s="27"/>
      <c r="I68" s="27"/>
      <c r="J68" s="27"/>
      <c r="K68" s="27"/>
      <c r="L68" s="27"/>
      <c r="M68" s="27"/>
      <c r="N68" s="27"/>
      <c r="O68" s="27"/>
      <c r="P68" s="27"/>
      <c r="Q68" s="27"/>
      <c r="R68" s="27"/>
      <c r="S68" s="27"/>
      <c r="T68" s="27"/>
      <c r="U68" s="30"/>
      <c r="V68" s="27"/>
    </row>
    <row r="69" spans="1:22" ht="23.25" customHeight="1" x14ac:dyDescent="0.2">
      <c r="A69" s="27"/>
      <c r="B69" s="27"/>
      <c r="C69" s="27"/>
      <c r="D69" s="27"/>
      <c r="E69" s="27"/>
      <c r="F69" s="27"/>
      <c r="G69" s="27"/>
      <c r="H69" s="27"/>
      <c r="I69" s="27"/>
      <c r="J69" s="27"/>
      <c r="K69" s="27"/>
      <c r="L69" s="27"/>
      <c r="M69" s="27"/>
      <c r="N69" s="27"/>
      <c r="O69" s="27"/>
      <c r="P69" s="27"/>
      <c r="Q69" s="27"/>
      <c r="R69" s="27"/>
      <c r="S69" s="27"/>
      <c r="T69" s="27"/>
      <c r="U69" s="30"/>
      <c r="V69" s="27"/>
    </row>
    <row r="70" spans="1:22" ht="23.25" customHeight="1" x14ac:dyDescent="0.2">
      <c r="A70" s="27"/>
      <c r="B70" s="27"/>
      <c r="C70" s="27"/>
      <c r="D70" s="27"/>
      <c r="E70" s="27"/>
      <c r="F70" s="27"/>
      <c r="G70" s="27"/>
      <c r="H70" s="27"/>
      <c r="I70" s="27"/>
      <c r="J70" s="27"/>
      <c r="K70" s="27"/>
      <c r="L70" s="27"/>
      <c r="M70" s="27"/>
      <c r="N70" s="27"/>
      <c r="O70" s="27"/>
      <c r="P70" s="27"/>
      <c r="Q70" s="27"/>
      <c r="R70" s="27"/>
      <c r="S70" s="27"/>
      <c r="T70" s="27"/>
      <c r="U70" s="30"/>
      <c r="V70" s="27"/>
    </row>
    <row r="71" spans="1:22" ht="23.25" customHeight="1" x14ac:dyDescent="0.2">
      <c r="A71" s="27"/>
      <c r="B71" s="27"/>
      <c r="C71" s="27"/>
      <c r="D71" s="27"/>
      <c r="E71" s="27"/>
      <c r="F71" s="27"/>
      <c r="G71" s="27"/>
      <c r="H71" s="27"/>
      <c r="I71" s="27"/>
      <c r="J71" s="27"/>
      <c r="K71" s="27"/>
      <c r="L71" s="27"/>
      <c r="M71" s="27"/>
      <c r="N71" s="27"/>
      <c r="O71" s="27"/>
      <c r="P71" s="27"/>
      <c r="Q71" s="27"/>
      <c r="R71" s="27"/>
      <c r="S71" s="27"/>
      <c r="T71" s="27"/>
      <c r="U71" s="30"/>
      <c r="V71" s="27"/>
    </row>
    <row r="72" spans="1:22" ht="23.25" customHeight="1" x14ac:dyDescent="0.2">
      <c r="A72" s="27"/>
      <c r="B72" s="27"/>
      <c r="C72" s="27"/>
      <c r="D72" s="27"/>
      <c r="E72" s="27"/>
      <c r="F72" s="27"/>
      <c r="G72" s="27"/>
      <c r="H72" s="27"/>
      <c r="I72" s="27"/>
      <c r="J72" s="27"/>
      <c r="K72" s="27"/>
      <c r="L72" s="27"/>
      <c r="M72" s="27"/>
      <c r="N72" s="27"/>
      <c r="O72" s="27"/>
      <c r="P72" s="27"/>
      <c r="Q72" s="27"/>
      <c r="R72" s="27"/>
      <c r="S72" s="27"/>
      <c r="T72" s="27"/>
      <c r="U72" s="30"/>
      <c r="V72" s="27"/>
    </row>
    <row r="73" spans="1:22" ht="23.25" customHeight="1" x14ac:dyDescent="0.2">
      <c r="A73" s="27"/>
      <c r="B73" s="27"/>
      <c r="C73" s="27"/>
      <c r="D73" s="27"/>
      <c r="E73" s="27"/>
      <c r="F73" s="27"/>
      <c r="G73" s="27"/>
      <c r="H73" s="27"/>
      <c r="I73" s="27"/>
      <c r="J73" s="27"/>
      <c r="K73" s="27"/>
      <c r="L73" s="27"/>
      <c r="M73" s="27"/>
      <c r="N73" s="27"/>
      <c r="O73" s="27"/>
      <c r="P73" s="27"/>
      <c r="Q73" s="27"/>
      <c r="R73" s="27"/>
      <c r="S73" s="27"/>
      <c r="T73" s="27"/>
      <c r="U73" s="30"/>
      <c r="V73" s="27"/>
    </row>
    <row r="74" spans="1:22" ht="23.25" customHeight="1" x14ac:dyDescent="0.2">
      <c r="A74" s="27"/>
      <c r="B74" s="27"/>
      <c r="C74" s="27"/>
      <c r="D74" s="27"/>
      <c r="E74" s="27"/>
      <c r="F74" s="27"/>
      <c r="G74" s="27"/>
      <c r="H74" s="27"/>
      <c r="I74" s="27"/>
      <c r="J74" s="27"/>
      <c r="K74" s="27"/>
      <c r="L74" s="27"/>
      <c r="M74" s="27"/>
      <c r="N74" s="27"/>
      <c r="O74" s="27"/>
      <c r="P74" s="27"/>
      <c r="Q74" s="27"/>
      <c r="R74" s="27"/>
      <c r="S74" s="27"/>
      <c r="T74" s="27"/>
      <c r="U74" s="30"/>
      <c r="V74" s="27"/>
    </row>
    <row r="75" spans="1:22" ht="23.25" customHeight="1" x14ac:dyDescent="0.2">
      <c r="A75" s="27"/>
      <c r="B75" s="27"/>
      <c r="C75" s="27"/>
      <c r="D75" s="27"/>
      <c r="E75" s="27"/>
      <c r="F75" s="27"/>
      <c r="G75" s="27"/>
      <c r="H75" s="27"/>
      <c r="I75" s="27"/>
      <c r="J75" s="27"/>
      <c r="K75" s="27"/>
      <c r="L75" s="27"/>
      <c r="M75" s="27"/>
      <c r="N75" s="27"/>
      <c r="O75" s="27"/>
      <c r="P75" s="27"/>
      <c r="Q75" s="27"/>
      <c r="R75" s="27"/>
      <c r="S75" s="27"/>
      <c r="T75" s="27"/>
      <c r="U75" s="30"/>
      <c r="V75" s="27"/>
    </row>
    <row r="76" spans="1:22" ht="23.25" customHeight="1" x14ac:dyDescent="0.2">
      <c r="A76" s="27"/>
      <c r="B76" s="27"/>
      <c r="C76" s="27"/>
      <c r="D76" s="27"/>
      <c r="E76" s="27"/>
      <c r="F76" s="27"/>
      <c r="G76" s="27"/>
      <c r="H76" s="27"/>
      <c r="I76" s="27"/>
      <c r="J76" s="27"/>
      <c r="K76" s="27"/>
      <c r="L76" s="27"/>
      <c r="M76" s="27"/>
      <c r="N76" s="27"/>
      <c r="O76" s="27"/>
      <c r="P76" s="27"/>
      <c r="Q76" s="27"/>
      <c r="R76" s="27"/>
      <c r="S76" s="27"/>
      <c r="T76" s="27"/>
      <c r="U76" s="30"/>
      <c r="V76" s="27"/>
    </row>
    <row r="77" spans="1:22" ht="23.25" customHeight="1" x14ac:dyDescent="0.2">
      <c r="A77" s="27"/>
      <c r="B77" s="27"/>
      <c r="C77" s="27"/>
      <c r="D77" s="27"/>
      <c r="E77" s="27"/>
      <c r="F77" s="27"/>
      <c r="G77" s="27"/>
      <c r="H77" s="27"/>
      <c r="I77" s="27"/>
      <c r="J77" s="27"/>
      <c r="K77" s="27"/>
      <c r="L77" s="27"/>
      <c r="M77" s="27"/>
      <c r="N77" s="27"/>
      <c r="O77" s="27"/>
      <c r="P77" s="27"/>
      <c r="Q77" s="27"/>
      <c r="R77" s="27"/>
      <c r="S77" s="27"/>
      <c r="T77" s="27"/>
      <c r="U77" s="30"/>
      <c r="V77" s="27"/>
    </row>
    <row r="78" spans="1:22" ht="23.25" customHeight="1" x14ac:dyDescent="0.2">
      <c r="A78" s="27"/>
      <c r="B78" s="27"/>
      <c r="C78" s="27"/>
      <c r="D78" s="27"/>
      <c r="E78" s="27"/>
      <c r="F78" s="27"/>
      <c r="G78" s="27"/>
      <c r="H78" s="27"/>
      <c r="I78" s="27"/>
      <c r="J78" s="27"/>
      <c r="K78" s="27"/>
      <c r="L78" s="27"/>
      <c r="M78" s="27"/>
      <c r="N78" s="27"/>
      <c r="O78" s="27"/>
      <c r="P78" s="27"/>
      <c r="Q78" s="27"/>
      <c r="R78" s="27"/>
      <c r="S78" s="27"/>
      <c r="T78" s="27"/>
      <c r="U78" s="30"/>
      <c r="V78" s="27"/>
    </row>
    <row r="79" spans="1:22" ht="23.25" customHeight="1" x14ac:dyDescent="0.2">
      <c r="A79" s="27"/>
      <c r="B79" s="27"/>
      <c r="C79" s="27"/>
      <c r="D79" s="27"/>
      <c r="E79" s="27"/>
      <c r="F79" s="27"/>
      <c r="G79" s="27"/>
      <c r="H79" s="27"/>
      <c r="I79" s="27"/>
      <c r="J79" s="27"/>
      <c r="K79" s="27"/>
      <c r="L79" s="27"/>
      <c r="M79" s="27"/>
      <c r="N79" s="27"/>
      <c r="O79" s="27"/>
      <c r="P79" s="27"/>
      <c r="Q79" s="27"/>
      <c r="R79" s="27"/>
      <c r="S79" s="27"/>
      <c r="T79" s="27"/>
      <c r="U79" s="30"/>
      <c r="V79" s="27"/>
    </row>
    <row r="80" spans="1:22" ht="23.25" customHeight="1" x14ac:dyDescent="0.2">
      <c r="A80" s="27"/>
      <c r="B80" s="27"/>
      <c r="C80" s="27"/>
      <c r="D80" s="27"/>
      <c r="E80" s="27"/>
      <c r="F80" s="27"/>
      <c r="G80" s="27"/>
      <c r="H80" s="27"/>
      <c r="I80" s="27"/>
      <c r="J80" s="27"/>
      <c r="K80" s="27"/>
      <c r="L80" s="27"/>
      <c r="M80" s="27"/>
      <c r="N80" s="27"/>
      <c r="O80" s="27"/>
      <c r="P80" s="27"/>
      <c r="Q80" s="27"/>
      <c r="R80" s="27"/>
      <c r="S80" s="27"/>
      <c r="T80" s="27"/>
      <c r="U80" s="30"/>
      <c r="V80" s="27"/>
    </row>
    <row r="81" spans="1:22" ht="23.25" customHeight="1" x14ac:dyDescent="0.2">
      <c r="A81" s="27"/>
      <c r="B81" s="27"/>
      <c r="C81" s="27"/>
      <c r="D81" s="27"/>
      <c r="E81" s="27"/>
      <c r="F81" s="27"/>
      <c r="G81" s="27"/>
      <c r="H81" s="27"/>
      <c r="I81" s="27"/>
      <c r="J81" s="27"/>
      <c r="K81" s="27"/>
      <c r="L81" s="27"/>
      <c r="M81" s="27"/>
      <c r="N81" s="27"/>
      <c r="O81" s="27"/>
      <c r="P81" s="27"/>
      <c r="Q81" s="27"/>
      <c r="R81" s="27"/>
      <c r="S81" s="27"/>
      <c r="T81" s="27"/>
      <c r="U81" s="30"/>
      <c r="V81" s="27"/>
    </row>
    <row r="82" spans="1:22" ht="23.25" customHeight="1" x14ac:dyDescent="0.2">
      <c r="A82" s="27"/>
      <c r="B82" s="27"/>
      <c r="C82" s="27"/>
      <c r="D82" s="27"/>
      <c r="E82" s="27"/>
      <c r="F82" s="27"/>
      <c r="G82" s="27"/>
      <c r="H82" s="27"/>
      <c r="I82" s="27"/>
      <c r="J82" s="27"/>
      <c r="K82" s="27"/>
      <c r="L82" s="27"/>
      <c r="M82" s="27"/>
      <c r="N82" s="27"/>
      <c r="O82" s="27"/>
      <c r="P82" s="27"/>
      <c r="Q82" s="27"/>
      <c r="R82" s="27"/>
      <c r="S82" s="27"/>
      <c r="T82" s="27"/>
      <c r="U82" s="30"/>
      <c r="V82" s="27"/>
    </row>
    <row r="83" spans="1:22" ht="23.25" customHeight="1" x14ac:dyDescent="0.2">
      <c r="A83" s="27"/>
      <c r="B83" s="27"/>
      <c r="C83" s="27"/>
      <c r="D83" s="27"/>
      <c r="E83" s="27"/>
      <c r="F83" s="27"/>
      <c r="G83" s="27"/>
      <c r="H83" s="27"/>
      <c r="I83" s="27"/>
      <c r="J83" s="27"/>
      <c r="K83" s="27"/>
      <c r="L83" s="27"/>
      <c r="M83" s="27"/>
      <c r="N83" s="27"/>
      <c r="O83" s="27"/>
      <c r="P83" s="27"/>
      <c r="Q83" s="27"/>
      <c r="R83" s="27"/>
      <c r="S83" s="27"/>
      <c r="T83" s="27"/>
      <c r="U83" s="30"/>
      <c r="V83" s="27"/>
    </row>
    <row r="84" spans="1:22" ht="23.25" customHeight="1" x14ac:dyDescent="0.2">
      <c r="A84" s="27"/>
      <c r="B84" s="27"/>
      <c r="C84" s="27"/>
      <c r="D84" s="27"/>
      <c r="E84" s="27"/>
      <c r="F84" s="27"/>
      <c r="G84" s="27"/>
      <c r="H84" s="27"/>
      <c r="I84" s="27"/>
      <c r="J84" s="27"/>
      <c r="K84" s="27"/>
      <c r="L84" s="27"/>
      <c r="M84" s="27"/>
      <c r="N84" s="27"/>
      <c r="O84" s="27"/>
      <c r="P84" s="27"/>
      <c r="Q84" s="27"/>
      <c r="R84" s="27"/>
      <c r="S84" s="27"/>
      <c r="T84" s="27"/>
      <c r="U84" s="30"/>
      <c r="V84" s="27"/>
    </row>
    <row r="85" spans="1:22" ht="23.25" customHeight="1" x14ac:dyDescent="0.2">
      <c r="A85" s="27"/>
      <c r="B85" s="27"/>
      <c r="C85" s="27"/>
      <c r="D85" s="27"/>
      <c r="E85" s="27"/>
      <c r="F85" s="27"/>
      <c r="G85" s="27"/>
      <c r="H85" s="27"/>
      <c r="I85" s="27"/>
      <c r="J85" s="27"/>
      <c r="K85" s="27"/>
      <c r="L85" s="27"/>
      <c r="M85" s="27"/>
      <c r="N85" s="27"/>
      <c r="O85" s="27"/>
      <c r="P85" s="27"/>
      <c r="Q85" s="27"/>
      <c r="R85" s="27"/>
      <c r="S85" s="27"/>
      <c r="T85" s="27"/>
      <c r="U85" s="30"/>
      <c r="V85" s="27"/>
    </row>
    <row r="86" spans="1:22" ht="23.25" customHeight="1" x14ac:dyDescent="0.2">
      <c r="A86" s="27"/>
      <c r="B86" s="27"/>
      <c r="C86" s="27"/>
      <c r="D86" s="27"/>
      <c r="E86" s="27"/>
      <c r="F86" s="27"/>
      <c r="G86" s="27"/>
      <c r="H86" s="27"/>
      <c r="I86" s="27"/>
      <c r="J86" s="27"/>
      <c r="K86" s="27"/>
      <c r="L86" s="27"/>
      <c r="M86" s="27"/>
      <c r="N86" s="27"/>
      <c r="O86" s="27"/>
      <c r="P86" s="27"/>
      <c r="Q86" s="27"/>
      <c r="R86" s="27"/>
      <c r="S86" s="27"/>
      <c r="T86" s="27"/>
      <c r="U86" s="30"/>
      <c r="V86" s="27"/>
    </row>
    <row r="87" spans="1:22" ht="23.25" customHeight="1" x14ac:dyDescent="0.2">
      <c r="A87" s="27"/>
      <c r="B87" s="27"/>
      <c r="C87" s="27"/>
      <c r="D87" s="27"/>
      <c r="E87" s="27"/>
      <c r="F87" s="27"/>
      <c r="G87" s="27"/>
      <c r="H87" s="27"/>
      <c r="I87" s="27"/>
      <c r="J87" s="27"/>
      <c r="K87" s="27"/>
      <c r="L87" s="27"/>
      <c r="M87" s="27"/>
      <c r="N87" s="27"/>
      <c r="O87" s="27"/>
      <c r="P87" s="27"/>
      <c r="Q87" s="27"/>
      <c r="R87" s="27"/>
      <c r="S87" s="27"/>
      <c r="T87" s="27"/>
      <c r="U87" s="30"/>
      <c r="V87" s="27"/>
    </row>
    <row r="88" spans="1:22" ht="23.25" customHeight="1" x14ac:dyDescent="0.2">
      <c r="A88" s="27"/>
      <c r="B88" s="27"/>
      <c r="C88" s="27"/>
      <c r="D88" s="27"/>
      <c r="E88" s="27"/>
      <c r="F88" s="27"/>
      <c r="G88" s="27"/>
      <c r="H88" s="27"/>
      <c r="I88" s="27"/>
      <c r="J88" s="27"/>
      <c r="K88" s="27"/>
      <c r="L88" s="27"/>
      <c r="M88" s="27"/>
      <c r="N88" s="27"/>
      <c r="O88" s="27"/>
      <c r="P88" s="27"/>
      <c r="Q88" s="27"/>
      <c r="R88" s="27"/>
      <c r="S88" s="27"/>
      <c r="T88" s="27"/>
      <c r="U88" s="30"/>
      <c r="V88" s="27"/>
    </row>
    <row r="89" spans="1:22" ht="23.25" customHeight="1" x14ac:dyDescent="0.2">
      <c r="A89" s="27"/>
      <c r="B89" s="27"/>
      <c r="C89" s="27"/>
      <c r="D89" s="27"/>
      <c r="E89" s="27"/>
      <c r="F89" s="27"/>
      <c r="G89" s="27"/>
      <c r="H89" s="27"/>
      <c r="I89" s="27"/>
      <c r="J89" s="27"/>
      <c r="K89" s="27"/>
      <c r="L89" s="27"/>
      <c r="M89" s="27"/>
      <c r="N89" s="27"/>
      <c r="O89" s="27"/>
      <c r="P89" s="27"/>
      <c r="Q89" s="27"/>
      <c r="R89" s="27"/>
      <c r="S89" s="27"/>
      <c r="T89" s="27"/>
      <c r="U89" s="30"/>
      <c r="V89" s="27"/>
    </row>
    <row r="90" spans="1:22" ht="23.25" customHeight="1" x14ac:dyDescent="0.2">
      <c r="A90" s="27"/>
      <c r="B90" s="27"/>
      <c r="C90" s="27"/>
      <c r="D90" s="27"/>
      <c r="E90" s="27"/>
      <c r="F90" s="27"/>
      <c r="G90" s="27"/>
      <c r="H90" s="27"/>
      <c r="I90" s="27"/>
      <c r="J90" s="27"/>
      <c r="K90" s="27"/>
      <c r="L90" s="27"/>
      <c r="M90" s="27"/>
      <c r="N90" s="27"/>
      <c r="O90" s="27"/>
      <c r="P90" s="27"/>
      <c r="Q90" s="27"/>
      <c r="R90" s="27"/>
      <c r="S90" s="27"/>
      <c r="T90" s="27"/>
      <c r="U90" s="30"/>
      <c r="V90" s="27"/>
    </row>
    <row r="91" spans="1:22" ht="23.25" customHeight="1" x14ac:dyDescent="0.2">
      <c r="A91" s="27"/>
      <c r="B91" s="27"/>
      <c r="C91" s="27"/>
      <c r="D91" s="27"/>
      <c r="E91" s="27"/>
      <c r="F91" s="27"/>
      <c r="G91" s="27"/>
      <c r="H91" s="27"/>
      <c r="I91" s="27"/>
      <c r="J91" s="27"/>
      <c r="K91" s="27"/>
      <c r="L91" s="27"/>
      <c r="M91" s="27"/>
      <c r="N91" s="27"/>
      <c r="O91" s="27"/>
      <c r="P91" s="27"/>
      <c r="Q91" s="27"/>
      <c r="R91" s="27"/>
      <c r="S91" s="27"/>
      <c r="T91" s="27"/>
      <c r="U91" s="30"/>
      <c r="V91" s="27"/>
    </row>
    <row r="92" spans="1:22" ht="23.25" customHeight="1" x14ac:dyDescent="0.2">
      <c r="A92" s="27"/>
      <c r="B92" s="27"/>
      <c r="C92" s="27"/>
      <c r="D92" s="27"/>
      <c r="E92" s="27"/>
      <c r="F92" s="27"/>
      <c r="G92" s="27"/>
      <c r="H92" s="27"/>
      <c r="I92" s="27"/>
      <c r="J92" s="27"/>
      <c r="K92" s="27"/>
      <c r="L92" s="27"/>
      <c r="M92" s="27"/>
      <c r="N92" s="27"/>
      <c r="O92" s="27"/>
      <c r="P92" s="27"/>
      <c r="Q92" s="27"/>
      <c r="R92" s="27"/>
      <c r="S92" s="27"/>
      <c r="T92" s="27"/>
      <c r="U92" s="30"/>
      <c r="V92" s="27"/>
    </row>
    <row r="93" spans="1:22" ht="23.25" customHeight="1" x14ac:dyDescent="0.2">
      <c r="A93" s="27"/>
      <c r="B93" s="27"/>
      <c r="C93" s="27"/>
      <c r="D93" s="27"/>
      <c r="E93" s="27"/>
      <c r="F93" s="27"/>
      <c r="G93" s="27"/>
      <c r="H93" s="27"/>
      <c r="I93" s="27"/>
      <c r="J93" s="27"/>
      <c r="K93" s="27"/>
      <c r="L93" s="27"/>
      <c r="M93" s="27"/>
      <c r="N93" s="27"/>
      <c r="O93" s="27"/>
      <c r="P93" s="27"/>
      <c r="Q93" s="27"/>
      <c r="R93" s="27"/>
      <c r="S93" s="27"/>
      <c r="T93" s="27"/>
      <c r="U93" s="30"/>
      <c r="V93" s="27"/>
    </row>
    <row r="94" spans="1:22" ht="23.25" customHeight="1" x14ac:dyDescent="0.2">
      <c r="A94" s="27"/>
      <c r="B94" s="27"/>
      <c r="C94" s="27"/>
      <c r="D94" s="27"/>
      <c r="E94" s="27"/>
      <c r="F94" s="27"/>
      <c r="G94" s="27"/>
      <c r="H94" s="27"/>
      <c r="I94" s="27"/>
      <c r="J94" s="27"/>
      <c r="K94" s="27"/>
      <c r="L94" s="27"/>
      <c r="M94" s="27"/>
      <c r="N94" s="27"/>
      <c r="O94" s="27"/>
      <c r="P94" s="27"/>
      <c r="Q94" s="27"/>
      <c r="R94" s="27"/>
      <c r="S94" s="27"/>
      <c r="T94" s="27"/>
      <c r="U94" s="30"/>
      <c r="V94" s="27"/>
    </row>
    <row r="95" spans="1:22" ht="23.25" customHeight="1" x14ac:dyDescent="0.2">
      <c r="A95" s="27"/>
      <c r="B95" s="27"/>
      <c r="C95" s="27"/>
      <c r="D95" s="27"/>
      <c r="E95" s="27"/>
      <c r="F95" s="27"/>
      <c r="G95" s="27"/>
      <c r="H95" s="27"/>
      <c r="I95" s="27"/>
      <c r="J95" s="27"/>
      <c r="K95" s="27"/>
      <c r="L95" s="27"/>
      <c r="M95" s="27"/>
      <c r="N95" s="27"/>
      <c r="O95" s="27"/>
      <c r="P95" s="27"/>
      <c r="Q95" s="27"/>
      <c r="R95" s="27"/>
      <c r="S95" s="27"/>
      <c r="T95" s="27"/>
      <c r="U95" s="30"/>
      <c r="V95" s="27"/>
    </row>
    <row r="96" spans="1:22" ht="23.25" customHeight="1" x14ac:dyDescent="0.2">
      <c r="A96" s="27"/>
      <c r="B96" s="27"/>
      <c r="C96" s="27"/>
      <c r="D96" s="27"/>
      <c r="E96" s="27"/>
      <c r="F96" s="27"/>
      <c r="G96" s="27"/>
      <c r="H96" s="27"/>
      <c r="I96" s="27"/>
      <c r="J96" s="27"/>
      <c r="K96" s="27"/>
      <c r="L96" s="27"/>
      <c r="M96" s="27"/>
      <c r="N96" s="27"/>
      <c r="O96" s="27"/>
      <c r="P96" s="27"/>
      <c r="Q96" s="27"/>
      <c r="R96" s="27"/>
      <c r="S96" s="27"/>
      <c r="T96" s="27"/>
      <c r="U96" s="30"/>
      <c r="V96" s="27"/>
    </row>
    <row r="97" spans="1:22" ht="23.25" customHeight="1" x14ac:dyDescent="0.2">
      <c r="A97" s="27"/>
      <c r="B97" s="27"/>
      <c r="C97" s="27"/>
      <c r="D97" s="27"/>
      <c r="E97" s="27"/>
      <c r="F97" s="27"/>
      <c r="G97" s="27"/>
      <c r="H97" s="27"/>
      <c r="I97" s="27"/>
      <c r="J97" s="27"/>
      <c r="K97" s="27"/>
      <c r="L97" s="27"/>
      <c r="M97" s="27"/>
      <c r="N97" s="27"/>
      <c r="O97" s="27"/>
      <c r="P97" s="27"/>
      <c r="Q97" s="27"/>
      <c r="R97" s="27"/>
      <c r="S97" s="27"/>
      <c r="T97" s="27"/>
      <c r="U97" s="30"/>
      <c r="V97" s="27"/>
    </row>
    <row r="98" spans="1:22" ht="23.25" customHeight="1" x14ac:dyDescent="0.2">
      <c r="A98" s="27"/>
      <c r="B98" s="27"/>
      <c r="C98" s="27"/>
      <c r="D98" s="27"/>
      <c r="E98" s="27"/>
      <c r="F98" s="27"/>
      <c r="G98" s="27"/>
      <c r="H98" s="27"/>
      <c r="I98" s="27"/>
      <c r="J98" s="27"/>
      <c r="K98" s="27"/>
      <c r="L98" s="27"/>
      <c r="M98" s="27"/>
      <c r="N98" s="27"/>
      <c r="O98" s="27"/>
      <c r="P98" s="27"/>
      <c r="Q98" s="27"/>
      <c r="R98" s="27"/>
      <c r="S98" s="27"/>
      <c r="T98" s="27"/>
      <c r="U98" s="30"/>
      <c r="V98" s="27"/>
    </row>
    <row r="99" spans="1:22" ht="23.25" customHeight="1" x14ac:dyDescent="0.2">
      <c r="A99" s="27"/>
      <c r="B99" s="27"/>
      <c r="C99" s="27"/>
      <c r="D99" s="27"/>
      <c r="E99" s="27"/>
      <c r="F99" s="27"/>
      <c r="G99" s="27"/>
      <c r="H99" s="27"/>
      <c r="I99" s="27"/>
      <c r="J99" s="27"/>
      <c r="K99" s="27"/>
      <c r="L99" s="27"/>
      <c r="M99" s="27"/>
      <c r="N99" s="27"/>
      <c r="O99" s="27"/>
      <c r="P99" s="27"/>
      <c r="Q99" s="27"/>
      <c r="R99" s="27"/>
      <c r="S99" s="27"/>
      <c r="T99" s="27"/>
      <c r="U99" s="30"/>
      <c r="V99" s="27"/>
    </row>
    <row r="100" spans="1:22" ht="23.25" customHeight="1" x14ac:dyDescent="0.2">
      <c r="A100" s="27"/>
      <c r="B100" s="27"/>
      <c r="C100" s="27"/>
      <c r="D100" s="27"/>
      <c r="E100" s="27"/>
      <c r="F100" s="27"/>
      <c r="G100" s="27"/>
      <c r="H100" s="27"/>
      <c r="I100" s="27"/>
      <c r="J100" s="27"/>
      <c r="K100" s="27"/>
      <c r="L100" s="27"/>
      <c r="M100" s="27"/>
      <c r="N100" s="27"/>
      <c r="O100" s="27"/>
      <c r="P100" s="27"/>
      <c r="Q100" s="27"/>
      <c r="R100" s="27"/>
      <c r="S100" s="27"/>
      <c r="T100" s="27"/>
      <c r="U100" s="30"/>
      <c r="V100" s="27"/>
    </row>
  </sheetData>
  <autoFilter ref="A1"/>
  <mergeCells count="34">
    <mergeCell ref="S8:U8"/>
    <mergeCell ref="C1:U1"/>
    <mergeCell ref="C3:U3"/>
    <mergeCell ref="C4:U4"/>
    <mergeCell ref="L6:V6"/>
    <mergeCell ref="A7:G7"/>
    <mergeCell ref="A6:K6"/>
    <mergeCell ref="A8:K8"/>
    <mergeCell ref="L8:N8"/>
    <mergeCell ref="O8:Q8"/>
    <mergeCell ref="R11:R25"/>
    <mergeCell ref="U11:U25"/>
    <mergeCell ref="V11:V25"/>
    <mergeCell ref="K11:K25"/>
    <mergeCell ref="L11:L25"/>
    <mergeCell ref="M11:M25"/>
    <mergeCell ref="N11:N25"/>
    <mergeCell ref="I9:K9"/>
    <mergeCell ref="H9:H10"/>
    <mergeCell ref="H11:H25"/>
    <mergeCell ref="I11:I25"/>
    <mergeCell ref="C11:C25"/>
    <mergeCell ref="D11:D25"/>
    <mergeCell ref="E11:E25"/>
    <mergeCell ref="F11:F25"/>
    <mergeCell ref="G9:G10"/>
    <mergeCell ref="G11:G25"/>
    <mergeCell ref="J11:J25"/>
    <mergeCell ref="D9:F9"/>
    <mergeCell ref="A9:A10"/>
    <mergeCell ref="A11:A25"/>
    <mergeCell ref="B9:B10"/>
    <mergeCell ref="B11:B25"/>
    <mergeCell ref="C9:C1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2.4.SEG_2025_3T_DECONOMICO</vt:lpstr>
      <vt:lpstr>Hoja3</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P4-DECO-022</cp:lastModifiedBy>
  <cp:lastPrinted>2025-09-10T19:47:42Z</cp:lastPrinted>
  <dcterms:created xsi:type="dcterms:W3CDTF">2012-06-01T17:13:00Z</dcterms:created>
  <dcterms:modified xsi:type="dcterms:W3CDTF">2025-10-29T23:22:40Z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3082-12.2.0.13412</vt:lpwstr>
  </property>
  <property fmtid="{D5CDD505-2E9C-101B-9397-08002B2CF9AE}" pid="3" name="ICV">
    <vt:lpwstr>3DDB82D60FEA49E5BCB0B7F78FB26E61_12</vt:lpwstr>
  </property>
</Properties>
</file>